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farag\OneDrive - aslalessandria\Desktop\bilancio\delibera\"/>
    </mc:Choice>
  </mc:AlternateContent>
  <bookViews>
    <workbookView xWindow="-105" yWindow="2100" windowWidth="20520" windowHeight="4500" tabRatio="500"/>
  </bookViews>
  <sheets>
    <sheet name="riepil. credi_cap. Reg TOT." sheetId="11" r:id="rId1"/>
    <sheet name="cont. reg  c_capit asseg2018" sheetId="12" r:id="rId2"/>
    <sheet name="cont. reg  c_capit asseg2017 " sheetId="13" r:id="rId3"/>
    <sheet name="cont. reg  c_capit asseg2016" sheetId="14" r:id="rId4"/>
    <sheet name="cont. reg  c_capit asseg2015" sheetId="15" r:id="rId5"/>
    <sheet name="cont. reg  c_capit asseg2014 " sheetId="16" r:id="rId6"/>
    <sheet name="cont. reg  c_capit asseg2013" sheetId="17" r:id="rId7"/>
    <sheet name="cont. reg  c_capit asseg2012 " sheetId="18" r:id="rId8"/>
    <sheet name="cont. reg  c_capit asseg2011" sheetId="19" r:id="rId9"/>
    <sheet name="cont. reg  c_capit asseg2010AL" sheetId="20" r:id="rId10"/>
    <sheet name="cont. reg  c_capit asseg2009AL " sheetId="21" r:id="rId11"/>
    <sheet name="cont. reg  c_capit asseg2008AL " sheetId="22" r:id="rId12"/>
    <sheet name="riepil. credi_cap. Reg ASLA" sheetId="23" r:id="rId13"/>
    <sheet name="cont. reg  c_capit asseg2007-20" sheetId="24" r:id="rId14"/>
    <sheet name="cont .reg  c_capit asseg2006-20" sheetId="25" r:id="rId15"/>
    <sheet name="cont. reg  c_capit asseg2004-20" sheetId="26" r:id="rId16"/>
    <sheet name="cont. reg  c_capit asseg2002-20" sheetId="27" r:id="rId17"/>
    <sheet name="cont. reg cap ass_ 2001eprec-20" sheetId="28" r:id="rId18"/>
    <sheet name="riepilogo crediti C_cap. Reg.20" sheetId="29" r:id="rId19"/>
    <sheet name="cont. reg  c_capit asseg2007-22" sheetId="30" r:id="rId20"/>
    <sheet name="cont. reg  c_capit asseg2006-22" sheetId="31" r:id="rId21"/>
    <sheet name="cont. reg  c_capit asseg2005-22" sheetId="32" r:id="rId22"/>
    <sheet name="cont.reg  cap ass_ 2004eprec-22" sheetId="33" r:id="rId23"/>
    <sheet name="riepil. crediti C_cap. Regio-22" sheetId="34" r:id="rId24"/>
    <sheet name="contib regc cap as2007 eprec-21" sheetId="35" r:id="rId25"/>
    <sheet name="riepil. crediti C_cap. Regio-21" sheetId="36" r:id="rId26"/>
  </sheets>
  <definedNames>
    <definedName name="_xlnm.Print_Area" localSheetId="11">'cont. reg  c_capit asseg2008AL '!$A$1:$F$51</definedName>
    <definedName name="_xlnm.Print_Area" localSheetId="22">'cont.reg  cap ass_ 2004eprec-22'!$A$1:$F$33</definedName>
  </definedNames>
  <calcPr calcId="152511" calcMode="manual"/>
</workbook>
</file>

<file path=xl/calcChain.xml><?xml version="1.0" encoding="utf-8"?>
<calcChain xmlns="http://schemas.openxmlformats.org/spreadsheetml/2006/main">
  <c r="D16" i="35" l="1"/>
  <c r="D18" i="35" s="1"/>
  <c r="E12" i="35"/>
  <c r="D12" i="35"/>
  <c r="D7" i="35"/>
  <c r="D4" i="36" s="1"/>
  <c r="E21" i="33"/>
  <c r="D21" i="33"/>
  <c r="F20" i="33"/>
  <c r="D31" i="33" s="1"/>
  <c r="F19" i="33"/>
  <c r="F18" i="33"/>
  <c r="F17" i="33"/>
  <c r="D28" i="33" s="1"/>
  <c r="D13" i="33"/>
  <c r="E11" i="32"/>
  <c r="D11" i="32"/>
  <c r="F11" i="32" s="1"/>
  <c r="F10" i="32"/>
  <c r="D6" i="32"/>
  <c r="D14" i="31"/>
  <c r="D15" i="31" s="1"/>
  <c r="E10" i="31"/>
  <c r="F10" i="31" s="1"/>
  <c r="D10" i="31"/>
  <c r="D5" i="31"/>
  <c r="D17" i="30"/>
  <c r="F11" i="30"/>
  <c r="E11" i="30"/>
  <c r="D11" i="30"/>
  <c r="F10" i="30"/>
  <c r="D6" i="30"/>
  <c r="D4" i="34" s="1"/>
  <c r="E14" i="28"/>
  <c r="D14" i="28"/>
  <c r="F13" i="28"/>
  <c r="D20" i="28" s="1"/>
  <c r="F12" i="28"/>
  <c r="D19" i="28" s="1"/>
  <c r="F11" i="28"/>
  <c r="D18" i="28" s="1"/>
  <c r="D7" i="28"/>
  <c r="E14" i="27"/>
  <c r="D14" i="27"/>
  <c r="F13" i="27"/>
  <c r="F12" i="27"/>
  <c r="D19" i="27" s="1"/>
  <c r="F11" i="27"/>
  <c r="D18" i="27" s="1"/>
  <c r="D7" i="27"/>
  <c r="D24" i="26"/>
  <c r="E12" i="25"/>
  <c r="D12" i="25"/>
  <c r="F11" i="25"/>
  <c r="F10" i="25"/>
  <c r="D16" i="25" s="1"/>
  <c r="D18" i="25" s="1"/>
  <c r="D6" i="25"/>
  <c r="E12" i="24"/>
  <c r="D12" i="24"/>
  <c r="F11" i="24"/>
  <c r="D17" i="24" s="1"/>
  <c r="F10" i="24"/>
  <c r="D16" i="24" s="1"/>
  <c r="D6" i="24"/>
  <c r="D49" i="22"/>
  <c r="D45" i="22"/>
  <c r="E37" i="22"/>
  <c r="D37" i="22"/>
  <c r="F35" i="22"/>
  <c r="D48" i="22" s="1"/>
  <c r="F34" i="22"/>
  <c r="F33" i="22"/>
  <c r="D47" i="22" s="1"/>
  <c r="F32" i="22"/>
  <c r="F31" i="22"/>
  <c r="F30" i="22"/>
  <c r="F29" i="22"/>
  <c r="F28" i="22"/>
  <c r="D44" i="22" s="1"/>
  <c r="F27" i="22"/>
  <c r="D43" i="22" s="1"/>
  <c r="F26" i="22"/>
  <c r="D42" i="22" s="1"/>
  <c r="F25" i="22"/>
  <c r="D13" i="22"/>
  <c r="D21" i="22" s="1"/>
  <c r="D10" i="22"/>
  <c r="D50" i="21"/>
  <c r="D49" i="21"/>
  <c r="D45" i="21"/>
  <c r="E38" i="21"/>
  <c r="D38" i="21"/>
  <c r="F37" i="21"/>
  <c r="F36" i="21"/>
  <c r="F35" i="21"/>
  <c r="D54" i="21" s="1"/>
  <c r="F34" i="21"/>
  <c r="D52" i="21" s="1"/>
  <c r="F33" i="21"/>
  <c r="D51" i="21" s="1"/>
  <c r="F32" i="21"/>
  <c r="D53" i="21" s="1"/>
  <c r="F31" i="21"/>
  <c r="F30" i="21"/>
  <c r="D46" i="21" s="1"/>
  <c r="F29" i="21"/>
  <c r="D44" i="21" s="1"/>
  <c r="F28" i="21"/>
  <c r="D43" i="21" s="1"/>
  <c r="F27" i="21"/>
  <c r="D42" i="21" s="1"/>
  <c r="D22" i="21"/>
  <c r="D16" i="20"/>
  <c r="D18" i="20" s="1"/>
  <c r="F12" i="20"/>
  <c r="D12" i="20"/>
  <c r="F11" i="20"/>
  <c r="D7" i="20"/>
  <c r="D15" i="19"/>
  <c r="F10" i="19"/>
  <c r="E10" i="19"/>
  <c r="D10" i="19"/>
  <c r="D5" i="19"/>
  <c r="F11" i="18"/>
  <c r="E11" i="18"/>
  <c r="D11" i="18"/>
  <c r="F10" i="18"/>
  <c r="D15" i="18" s="1"/>
  <c r="D17" i="18" s="1"/>
  <c r="D6" i="18"/>
  <c r="E13" i="17"/>
  <c r="D13" i="17"/>
  <c r="F11" i="17"/>
  <c r="F13" i="17" s="1"/>
  <c r="D7" i="17"/>
  <c r="D18" i="16"/>
  <c r="F11" i="16"/>
  <c r="E11" i="16"/>
  <c r="D11" i="16"/>
  <c r="D6" i="16"/>
  <c r="D18" i="15"/>
  <c r="F11" i="15"/>
  <c r="E11" i="15"/>
  <c r="D11" i="15"/>
  <c r="D6" i="15"/>
  <c r="D18" i="14"/>
  <c r="F11" i="14"/>
  <c r="E11" i="14"/>
  <c r="D11" i="14"/>
  <c r="D6" i="14"/>
  <c r="D17" i="13"/>
  <c r="F11" i="13"/>
  <c r="E11" i="13"/>
  <c r="D11" i="13"/>
  <c r="D6" i="13"/>
  <c r="E11" i="12"/>
  <c r="D11" i="12"/>
  <c r="F10" i="12"/>
  <c r="F11" i="12" s="1"/>
  <c r="D6" i="12"/>
  <c r="D55" i="21" l="1"/>
  <c r="F21" i="33"/>
  <c r="D4" i="23"/>
  <c r="E17" i="23" s="1"/>
  <c r="D8" i="23"/>
  <c r="E8" i="23"/>
  <c r="F37" i="22"/>
  <c r="D21" i="28"/>
  <c r="F12" i="35"/>
  <c r="E8" i="36" s="1"/>
  <c r="D41" i="22"/>
  <c r="D4" i="29"/>
  <c r="E8" i="29"/>
  <c r="D8" i="29"/>
  <c r="D8" i="34"/>
  <c r="D16" i="32"/>
  <c r="D12" i="34" s="1"/>
  <c r="D15" i="12"/>
  <c r="D17" i="12" s="1"/>
  <c r="D46" i="22"/>
  <c r="E8" i="34"/>
  <c r="E8" i="11" s="1"/>
  <c r="D32" i="33"/>
  <c r="F8" i="23"/>
  <c r="F8" i="34"/>
  <c r="F8" i="36"/>
  <c r="D51" i="22"/>
  <c r="D8" i="11"/>
  <c r="D19" i="24"/>
  <c r="D12" i="29" s="1"/>
  <c r="D21" i="27"/>
  <c r="F14" i="27"/>
  <c r="F12" i="24"/>
  <c r="F8" i="29" s="1"/>
  <c r="F38" i="21"/>
  <c r="F12" i="25"/>
  <c r="F14" i="28"/>
  <c r="D18" i="17"/>
  <c r="D20" i="17" s="1"/>
  <c r="C4" i="11"/>
  <c r="F8" i="11" l="1"/>
  <c r="D12" i="36"/>
  <c r="D12" i="23"/>
  <c r="D12" i="11" l="1"/>
</calcChain>
</file>

<file path=xl/sharedStrings.xml><?xml version="1.0" encoding="utf-8"?>
<sst xmlns="http://schemas.openxmlformats.org/spreadsheetml/2006/main" count="761" uniqueCount="177">
  <si>
    <t>ASSEGNAZIONI</t>
  </si>
  <si>
    <t>estremi n° DGR/determinaz.(numero-codice settore)</t>
  </si>
  <si>
    <t>oggetto provvedimento regionale</t>
  </si>
  <si>
    <t>importo</t>
  </si>
  <si>
    <t>RIEPILOGO ASSEGNAZIONI CONTRIBUTI CONTO CAPITALE (finanziamenti per investimenti)</t>
  </si>
  <si>
    <t>importo incassato nel 2018</t>
  </si>
  <si>
    <t>importi incassati prima del 2018</t>
  </si>
  <si>
    <t>Totale incassi per singolo provvedimento</t>
  </si>
  <si>
    <t>RIEPILOGO INCASSI ASSEGNAZIONI CONTRIBUTI CONTO CAPITALE (finanziamenti per investimenti)</t>
  </si>
  <si>
    <t>CREDITO RESIDUO AL 31.12.2018</t>
  </si>
  <si>
    <t>RIEPILOGO crediti al 31.12.2018 CONTRIBUTI CONTO CAPITALE (finanziamenti per investimenti)</t>
  </si>
  <si>
    <t>ASSEGNAZIONI REGIONALI</t>
  </si>
  <si>
    <t>totale assegnazioni 2018 e precedenti</t>
  </si>
  <si>
    <t>Totale incassi dalla data di assegnazione</t>
  </si>
  <si>
    <t>INCASSI NEL 2018</t>
  </si>
  <si>
    <t>RIEPILOGO crediti al 31.12.2017 CONTRIBUTI CONTO CAPITALE (finanziamenti per investimenti)</t>
  </si>
  <si>
    <t>DIFFERENZA 0,47</t>
  </si>
  <si>
    <t>ASSEGNAZIONI 2018</t>
  </si>
  <si>
    <t>DD59 del 4/4/2005</t>
  </si>
  <si>
    <t xml:space="preserve">QUOTA SUPERIORE AL PROGETTO FATTO NUOVA REGISTRAZIONE  SU DET. 59  per procedere all'incasso COME DA INDICAZIONI FUNZIONARIO REGIONALE </t>
  </si>
  <si>
    <t>RIEPILOGO crediti al 31.12.2018CONTRIBUTI CONTO CAPITALE (finanziamenti per investimenti)</t>
  </si>
  <si>
    <t>ASSEGNAZIONI 2016</t>
  </si>
  <si>
    <t>D.G.R n.2-3900 del 8.09.2016</t>
  </si>
  <si>
    <t>Programma di investimenti ex art. 20, Legge n. 67/1988 - Adeguamento alla normativa antincendio. Risorse assegnate con Delibera CIPE n. 16/ dell' 8 marzo 2013. Riparto a favore delle Aziende Sanitarie Regionali di complessivi euro 7.119.668,28. (72Z)</t>
  </si>
  <si>
    <t>Programma di investimenti ex art. 20, Legge n. 67/1988 - Adeguamento alla normativa antincendio. Risorse assegnate con Delibera CIPE n. 16/ dell' 8 marzo 2013. Riparto a favore delle Aziende Sanitarie Regionali di complessivi euro 7.119.668,28.</t>
  </si>
  <si>
    <t xml:space="preserve">ASSEGNAZIONI 2015  </t>
  </si>
  <si>
    <t>ASSEGNAZIONI 2014</t>
  </si>
  <si>
    <t xml:space="preserve">ASSEGNAZIONI 2013  </t>
  </si>
  <si>
    <t>DCR250-32638 del 22.10.2013</t>
  </si>
  <si>
    <t>Prog.per la realizzazione delle strutture sanitarie extra osped.per il superamento degli ospedali psichiatrici giudiziari  (72T)</t>
  </si>
  <si>
    <t>Det.922/DB2000.9 del 15.11.2013</t>
  </si>
  <si>
    <t>Contrib.per aqcquisto dispositivo tecnonlogicamente  avanzato paziente R.M.G.  (7LF)</t>
  </si>
  <si>
    <t xml:space="preserve">ASSEGNAZIONI 2012 </t>
  </si>
  <si>
    <t>Det. 933 Dir.DB2000 del 25/11/2010</t>
  </si>
  <si>
    <t>Attuazione obiet.Legge 21.10.05 n. 219 … Erogazione straord.alle ASL Reg.fondi per la sicurezza e qualità nella raccolta di sangue ad uso trasfusionale…..(7MR)</t>
  </si>
  <si>
    <t>Det. 382 Dir.DB2015 del 17/25/2012</t>
  </si>
  <si>
    <t xml:space="preserve">Finanziamento in c/capitale con fondi regionali per l'acquisizione di cespiti di minore entità non riocompresi nei programmi di investimento. (7HW) </t>
  </si>
  <si>
    <t xml:space="preserve">ASSEGNAZIONI 2011  </t>
  </si>
  <si>
    <t xml:space="preserve">ASSEGNAZIONI 2010  </t>
  </si>
  <si>
    <t>Det. 1100 Dir.DB2000.9 del 22/12/2010</t>
  </si>
  <si>
    <t>Finanziamento in conto capitale con fondi Reg.per l'acquisizione di cespiti di minore entitaà non ricompresi nel prog.triennale degli investimenti delle ASR per l'anno 2010……(7HY)</t>
  </si>
  <si>
    <t>DGR  49-8994 del 16/6/08</t>
  </si>
  <si>
    <t>Programmazione investimenti in edilizia ed attrezzature sanitarie 2008  (Centrel termica Osp.Casale) (52H)</t>
  </si>
  <si>
    <t>ASSEGNAZIONI 2009</t>
  </si>
  <si>
    <t>Programmazione investimenti in edilizia ed attrezzature sanitarie 2009  (antincendio Osp.Novi ed Acqui)    (9BI)</t>
  </si>
  <si>
    <t>Ristr.adeg.norme Distretto 1 Casale Via Palestro  (52G)</t>
  </si>
  <si>
    <t>DCR 258-20424 del 05.05.2009</t>
  </si>
  <si>
    <t>Modifica al programma degli interventi in edilizzia e attrez.sanit.approveto con delib.del Consiglio Regionale 131-23049/07 (52M)</t>
  </si>
  <si>
    <t>DGR 47-3073 del 05.06.2006</t>
  </si>
  <si>
    <t>DGR 47-3073 del 05.06.2006 Finanz.in c/capit. Per acq. Attrezzature sanitarie (casale) (ECO.0 CONCL)</t>
  </si>
  <si>
    <t>DGR 86-6713 del 03.08.2007</t>
  </si>
  <si>
    <t>DGR 86-6713 del 3.8.2007 Approvazione elenco Urgenze 2007 attrezzature sanit. (Casale) (ECO.1 CONCL)</t>
  </si>
  <si>
    <t>DGR 40-11758 del 13.07.2009</t>
  </si>
  <si>
    <t>Programmazione investimenti in edilizia ed attrezzature sanitarie 2009     (72S)</t>
  </si>
  <si>
    <t>Programmazione investimenti in edilizia ed attrezzature sanitarie 2009     (72S) quota non finanziata REGIONE DL n.29-5054 del 15.5.2017</t>
  </si>
  <si>
    <t>DGR 85-19260 del 19.05.1997</t>
  </si>
  <si>
    <t>DGR 85-19260 del 19.5.97 Finanz.in coto cap.1995/96 per edilizzia sanit. (Casale) (TEC.C1)</t>
  </si>
  <si>
    <t>DGR 85-19260 del 19.5.97 Finanz.in coto cap.1995/96 per edilizzia sanit. (Casale) (TEC.C1)quota non finanziata REGIONE DL n.29-5054 del 15.5.2017</t>
  </si>
  <si>
    <t xml:space="preserve">DGR 85-19260 del 19.5.97 Finanz.in coto cap.1995/96 per edilizzia sanit. (Casale) (TEC.C1)quota non finanziata da  REGIONE </t>
  </si>
  <si>
    <t>Det .472del 29.11.04</t>
  </si>
  <si>
    <t>Spese di investimento per interventi di manut. Straordin.  (Casale) (TEC.C4)</t>
  </si>
  <si>
    <t>DGR 100-10266 del 01.08.2003</t>
  </si>
  <si>
    <t>DGR  100-10266 del 1.8.2003 Assegnazione fondi investim.serv.trasfusionale  Casale (52L)</t>
  </si>
  <si>
    <t>DGR  100-10266 del 1.8.2003 Assegnazione fondi investim.manut.straord.  Casale (52L)</t>
  </si>
  <si>
    <t xml:space="preserve">DGR  100-10266 del 1.8.2003 Assegnazione fondi investim.serv.trasfusionale  Casale (52L) QUOTA NON FINANZIATA DA REGIONE DGR29-6424 DEL 26.1.2018  </t>
  </si>
  <si>
    <t>DGR  100-10266 del 1.8.2003 Assegnazione fondi investim.Rifacimrnto imp.elettrico Padiglione mortuario    Casale  (52S)</t>
  </si>
  <si>
    <t>Det .123/28.8 del 03.05.2006</t>
  </si>
  <si>
    <t>Apliamento ed adeguamento Soc.Medicina Casale (52P)</t>
  </si>
  <si>
    <t>DCR 131-23049 del 19.06.2007</t>
  </si>
  <si>
    <t>Ristrutturaz. Blocco operatorio  Casale (52M)</t>
  </si>
  <si>
    <t>Intervento umanizzazione Presidio Osped.Casale (52N)</t>
  </si>
  <si>
    <t>Ristr.adeg.norme Distretto 1 Casale Via Palestro (52G)</t>
  </si>
  <si>
    <t>DGR  100-10266 del 1.8.2003 Assegnazione fondi investim.Rifacimrnto imp.elettrico Padiglione mortuario    Casale (52S)</t>
  </si>
  <si>
    <t>Modifica al programma degli interventi in edilizzia e attrez.sanit.approveto con delib.del Consiglio Regionale 131-23049/07  (52M)</t>
  </si>
  <si>
    <t>Programmazione investimenti in edilizia ed attrezzature sanitarie 2009    (72S)</t>
  </si>
  <si>
    <t>ASSEGNAZIONI 2008</t>
  </si>
  <si>
    <t>Programmazione investimenti in edilizia ed attrezzature sanitarie 2008  (attrezzature Osp.Tortona) (7IO)</t>
  </si>
  <si>
    <t>Programmazione investimenti in edilizia ed attrezzature sanitarie 2008  (Distretto Tortona) (72N)</t>
  </si>
  <si>
    <t>Programmazione investimenti in edilizia ed attrezzature sanitarie 2008  (Attrezzature Osp.Casale) (6EF)</t>
  </si>
  <si>
    <t>Programmazione investimenti in edilizia ed attrezzature sanitarie 2008  (Distretto Via Palestro Casale) (52G)</t>
  </si>
  <si>
    <t>Programmazione investimenti in edilizia ed attrezzature sanitarie 2008  (Attrezzature Osp.Novi) (9BB)</t>
  </si>
  <si>
    <t>Programmazione investimenti in edilizia ed attrezzature sanitarie 2008  (antincendio Osp.Novi ed Acqui) (9BI)</t>
  </si>
  <si>
    <t xml:space="preserve">REVOCA Programmazione investimenti in edilizia ed attrezzature sanitarie 2009  (antincendio Osp.Novi ed Acqui) (CAMERE MORTUARIE ACQUI T.)  (9BI)  </t>
  </si>
  <si>
    <t xml:space="preserve">REVOCA Programmazione investimenti in edilizia ed attrezzature sanitarie 2009  (antincendio Osp.Novi ed Acqui) (IMPIANTO INCENDIO OVADA)   (9BI) </t>
  </si>
  <si>
    <t>DGR  26-15235 del 30/3/05</t>
  </si>
  <si>
    <t>Art.20 L.67/88  II° fase …Adeg.norme antincendio p.o. Santo Spirito Casale (52B)</t>
  </si>
  <si>
    <t>Art.20 L.67/88  II° fase …Adeg.norme antincendio p.o. Santo Spirito Casale (52B) QUOTA NON FINANZIATAS DA REGIONE</t>
  </si>
  <si>
    <t>Art.20 L.67/88  II° fase …Adeg.norme imp.elettrici e riscaldamento  p.o. Santo Spirito Casale (52C)</t>
  </si>
  <si>
    <t>Art.20 L.67/88  II° fase …Rist.e sicurezza Sauber Casale (52E)</t>
  </si>
  <si>
    <t>Quota non finanziata Art.20 L.67/88  II° fase …Rist.e sicurezza Sauber Casale (52E)</t>
  </si>
  <si>
    <t>Det.170 del 4.4.02</t>
  </si>
  <si>
    <t>Centro resid.Cure palliative Hospice Casale (52F)</t>
  </si>
  <si>
    <t xml:space="preserve">Centro resid.Cure palliative Hospice Casale (52F)QUOTA NON FINANZIATA DA REGIONE DGR29-6424 DEL 26.1.2018  </t>
  </si>
  <si>
    <t>DCR 131-23049 del 19.6.2007</t>
  </si>
  <si>
    <t>Approvazione programma investimenti edilizia e attrezzatrure sanitarie  Poliambulatori osp.Tortona (72Q)</t>
  </si>
  <si>
    <t>Approvazione programma investimenti edilizia e attrezzatrure sanitarie  Poliambulatori osp.Tortona  (72Q)</t>
  </si>
  <si>
    <t>totale assegnazioni 2012 e precedenti</t>
  </si>
  <si>
    <t>ASSEGNAZIONI 2007</t>
  </si>
  <si>
    <t>DGR  86-6713 del 3/8/07</t>
  </si>
  <si>
    <t>ristrutt. Dip. Materno infantile P.O. Tortona (BDM- 72A)</t>
  </si>
  <si>
    <t>DCR 131-23049 / 2007</t>
  </si>
  <si>
    <t>realizzazione ambulatori ALPI (72M)</t>
  </si>
  <si>
    <t>ristrutt. Dip. Materno infantile P.O. Tortona (BDM-72A)</t>
  </si>
  <si>
    <t>realizzazione ambulatori ALPI   (72M)</t>
  </si>
  <si>
    <t>realizzazione ambulatori ALPI  (72M)</t>
  </si>
  <si>
    <t>ASSEGNAZIONI 2006</t>
  </si>
  <si>
    <t>DET. Reg 9/28/28.5 del 11/01/06</t>
  </si>
  <si>
    <t>ristrutt. Blocco parto P.O: di Tortona (72A)</t>
  </si>
  <si>
    <t>L 40/96</t>
  </si>
  <si>
    <t>impianto elettrico poliambulatorio Patria (72F)</t>
  </si>
  <si>
    <t>ASSEGNAZIONI 2004</t>
  </si>
  <si>
    <t>DR 170 - 4/7/02</t>
  </si>
  <si>
    <t>relalizzazione struttura ex ECA - cure palliative Hospice AL (72E)</t>
  </si>
  <si>
    <t>ASSEGNAZIONI 2002</t>
  </si>
  <si>
    <t>DGR 22-756 31/8/00</t>
  </si>
  <si>
    <t>RISTRUTTURAZIONE BLOCCO OPERATORIO OSP.TORTONA (72I)</t>
  </si>
  <si>
    <t>NUOVI SERVIZI ED UMANIZZAZIONE  OSP.TORTONA (72D)</t>
  </si>
  <si>
    <t>RISTRUTTURAZIONE PATRIA (72F)</t>
  </si>
  <si>
    <t>RISTRUTTURAZIONE PATRIA(72F)</t>
  </si>
  <si>
    <t>ASSEGNAZIONI 2001 E ANNI PRECEDENTI</t>
  </si>
  <si>
    <t>anno di assegnazione</t>
  </si>
  <si>
    <t>DGR 154-19707 2/06/97</t>
  </si>
  <si>
    <t>RSA SOLERO  (72H)</t>
  </si>
  <si>
    <t>RSA CASTELNIOVO (72C)</t>
  </si>
  <si>
    <t>DGR 85-19260 19/5/97</t>
  </si>
  <si>
    <t>NUOVO MAGAZZINO ED ADEGUAMENTO  SICUREZZA (GUM)</t>
  </si>
  <si>
    <t>RSA CASTELNIOVO  (72C)</t>
  </si>
  <si>
    <t>RSA CASTELNIOVO   (72C)</t>
  </si>
  <si>
    <t>NUOVO MAGAZZINO ED ADEGUAMENTO  SICUREZZA   (GUM)</t>
  </si>
  <si>
    <t xml:space="preserve">totale assegnazioni </t>
  </si>
  <si>
    <t>INCASSI  2017</t>
  </si>
  <si>
    <t>importo incassato nel 2017</t>
  </si>
  <si>
    <t>importi incassati prima del 2017</t>
  </si>
  <si>
    <t>CREDITO RESIDUO AL 31.12.2017</t>
  </si>
  <si>
    <t>DGR N. 86-6713/31.8 DEL 03/08/2007</t>
  </si>
  <si>
    <t>ASSEGNAZIONE FONDI REGIONALI ALLE ASRL "URGENZE 2007  (9DR)</t>
  </si>
  <si>
    <t>STORNO Trattamento aria Pres.Osped. Acqui Terme  (9DR)</t>
  </si>
  <si>
    <t>ASSEGNAZIONE FONDI REGIONALI ALLE ASRL "URGENZE 2007 (9DR)</t>
  </si>
  <si>
    <t>DD R.P. n. 330 del 20/09/07</t>
  </si>
  <si>
    <t>"Fondi regionali per l'acquisizione di cespiti non compresi nel programma triennale di investimenti…"   (TN.18)</t>
  </si>
  <si>
    <t>"Fondi regionali per l'acquisizione di cespiti non compresi nel programma triennale di investimenti…" (TN.18)</t>
  </si>
  <si>
    <t>DD 59/28.04 DEL 04/04/05</t>
  </si>
  <si>
    <t>RINNOVO TECNOLOGICO   (9DA)</t>
  </si>
  <si>
    <t>Quota non finanziata RINNOVO TECNOLOGICO   (9DA)</t>
  </si>
  <si>
    <t>RINNOVO TECNOLOGICO  (9DA)</t>
  </si>
  <si>
    <t>ASSEGNAZIONI 2004 E ANNI PRECEDENTI</t>
  </si>
  <si>
    <t>DGR 200/28300- 27/09/93</t>
  </si>
  <si>
    <t xml:space="preserve">OPERE EDILI DIALISI ACQUI  (TN.2) </t>
  </si>
  <si>
    <t>ante 97</t>
  </si>
  <si>
    <t>DGR 53/37823 DEL 05/08/94</t>
  </si>
  <si>
    <t>ADEG.SALE OPERATORIE ACQUI  (TN.3)</t>
  </si>
  <si>
    <t>DGR 200/28300 DEL 27/09/93</t>
  </si>
  <si>
    <t>COSTR.NUOVO C.TRO DIALISI AC. (TN.2)</t>
  </si>
  <si>
    <t>DGR 6-6158 del 27,5,02</t>
  </si>
  <si>
    <t>STRUT. ATT. LIBERO PROF  AMB. (9CE)</t>
  </si>
  <si>
    <t>STRUT. ATT. LIBERO PROF  OSP. (9CF+9DD)</t>
  </si>
  <si>
    <t>Importo non finanziatoSTRUT. ATT. LIBERO PROF  OSP. (9CF+9DD)</t>
  </si>
  <si>
    <t>DGR 100-10266 del 1,8,03</t>
  </si>
  <si>
    <t>FONDI PER INVESTIMENTI  (9CP)</t>
  </si>
  <si>
    <t>FONDI PER INVESTIMENTI (9CP)  quota non finanziata REGIONE DLn.29-5054 del 15.5.2017</t>
  </si>
  <si>
    <t>L.R. 73/96 art. 4, c.9</t>
  </si>
  <si>
    <t>FINANZIAM. ASS. RES. FLESSIBILE  (TN.16)</t>
  </si>
  <si>
    <t>STRUT. ATT. LIBERO PROF  AMB.  (9CE)</t>
  </si>
  <si>
    <t>STRUT. ATT. LIBERO PROF  OSP.  (9CF+9DD)</t>
  </si>
  <si>
    <t>FONDI PER INVESTIMENTI   (9CP)</t>
  </si>
  <si>
    <t>FINANZIAM. ASS. RES. FLESSIBILE   (TN.16)</t>
  </si>
  <si>
    <t>OPERE EDILI DIALISI ACQUI   (TN.2)</t>
  </si>
  <si>
    <t>ADEG.SALE OPERATORIE ACQUI   (TN.3)</t>
  </si>
  <si>
    <t>COSTR.NUOVO C.TRO DIALISI AC.   (TN.2)</t>
  </si>
  <si>
    <t>totale assegnazioni 2007 e precedenti</t>
  </si>
  <si>
    <t>ASSEGNAZIONI 2003 E ANNI PRECEDENTI</t>
  </si>
  <si>
    <t>DGR 218/3742</t>
  </si>
  <si>
    <t>Lav.rep.ginecologia</t>
  </si>
  <si>
    <t>Lav.rep.ginecologia   quota non finanziata REGIONE DLn.29-5054 del 15.5.2017</t>
  </si>
  <si>
    <t xml:space="preserve">Art.20 L67/88 </t>
  </si>
  <si>
    <t>poliambulatori moncalvo</t>
  </si>
  <si>
    <t>totale assegnazioni 2009 e precedenti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</si>
</sst>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&quot;€&quot;\ * #,##0_-;\-&quot;€&quot;\ * #,##0_-;_-&quot;€&quot;\ * &quot;-&quot;_-;_-@_-"/>
    <numFmt numFmtId="165" formatCode="_-* #,##0_-;\-* #,##0_-;_-* &quot;-&quot;_-;_-@_-"/>
    <numFmt numFmtId="166" formatCode="_-* #,##0.00_-;\-* #,##0.00_-;_-* &quot;-&quot;??_-;_-@_-"/>
    <numFmt numFmtId="167" formatCode="#,##0.0"/>
    <numFmt numFmtId="168" formatCode="_-* #,##0.00_-;\-* #,##0.00_-;_-* &quot;-&quot;_-;_-@_-"/>
  </numFmts>
  <fonts count="21" x14ac:knownFonts="1">
    <font>
      <sz val="10"/>
      <name val="Arial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Times New Roman"/>
      <family val="1"/>
    </font>
    <font>
      <b/>
      <sz val="11"/>
      <name val="Arial"/>
      <family val="2"/>
    </font>
    <font>
      <sz val="8"/>
      <name val="Arial"/>
      <family val="2"/>
    </font>
    <font>
      <b/>
      <i/>
      <sz val="8"/>
      <name val="Arial"/>
      <family val="2"/>
    </font>
    <font>
      <sz val="10"/>
      <color rgb="FFFF0000"/>
      <name val="Arial"/>
      <family val="2"/>
    </font>
    <font>
      <sz val="8"/>
      <color rgb="FFFF0000"/>
      <name val="Arial"/>
      <family val="2"/>
    </font>
    <font>
      <b/>
      <sz val="8"/>
      <name val="Arial"/>
      <family val="2"/>
    </font>
    <font>
      <sz val="8"/>
      <color indexed="10"/>
      <name val="Arial"/>
      <family val="2"/>
    </font>
    <font>
      <i/>
      <sz val="8"/>
      <name val="Arial"/>
      <family val="2"/>
    </font>
    <font>
      <i/>
      <sz val="10"/>
      <name val="Arial"/>
      <family val="2"/>
    </font>
    <font>
      <i/>
      <sz val="10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i/>
      <sz val="10"/>
      <color rgb="FFFF0000"/>
      <name val="Arial"/>
      <family val="2"/>
    </font>
    <font>
      <i/>
      <sz val="10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5" fillId="0" borderId="0"/>
    <xf numFmtId="166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5" fillId="0" borderId="0" applyFont="0" applyFill="0" applyBorder="0" applyAlignment="0" applyProtection="0"/>
  </cellStyleXfs>
  <cellXfs count="170">
    <xf numFmtId="0" fontId="0" fillId="0" borderId="0" xfId="0"/>
    <xf numFmtId="0" fontId="1" fillId="0" borderId="0" xfId="1" applyFont="1" applyAlignment="1">
      <alignment horizontal="left" vertical="center"/>
    </xf>
    <xf numFmtId="0" fontId="2" fillId="0" borderId="0" xfId="1" applyFont="1" applyAlignment="1">
      <alignment horizontal="center" vertical="center" wrapText="1"/>
    </xf>
    <xf numFmtId="0" fontId="5" fillId="0" borderId="0" xfId="1"/>
    <xf numFmtId="0" fontId="3" fillId="2" borderId="1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left" vertical="center"/>
    </xf>
    <xf numFmtId="0" fontId="2" fillId="2" borderId="3" xfId="1" applyFont="1" applyFill="1" applyBorder="1" applyAlignment="1">
      <alignment horizontal="center" vertical="center" wrapText="1"/>
    </xf>
    <xf numFmtId="4" fontId="5" fillId="0" borderId="3" xfId="1" applyNumberFormat="1" applyFill="1" applyBorder="1"/>
    <xf numFmtId="3" fontId="4" fillId="0" borderId="0" xfId="1" applyNumberFormat="1" applyFont="1"/>
    <xf numFmtId="0" fontId="1" fillId="0" borderId="0" xfId="1" applyFont="1" applyAlignment="1">
      <alignment horizontal="left" vertical="center" wrapText="1"/>
    </xf>
    <xf numFmtId="0" fontId="3" fillId="3" borderId="1" xfId="1" applyFont="1" applyFill="1" applyBorder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/>
    </xf>
    <xf numFmtId="0" fontId="2" fillId="3" borderId="2" xfId="1" applyFont="1" applyFill="1" applyBorder="1" applyAlignment="1">
      <alignment horizontal="left" vertical="center"/>
    </xf>
    <xf numFmtId="0" fontId="2" fillId="3" borderId="3" xfId="1" applyFont="1" applyFill="1" applyBorder="1" applyAlignment="1">
      <alignment horizontal="center" vertical="center" wrapText="1"/>
    </xf>
    <xf numFmtId="0" fontId="5" fillId="0" borderId="0" xfId="1" applyFill="1" applyAlignment="1">
      <alignment horizontal="center"/>
    </xf>
    <xf numFmtId="4" fontId="4" fillId="0" borderId="1" xfId="1" applyNumberFormat="1" applyFont="1" applyBorder="1"/>
    <xf numFmtId="4" fontId="4" fillId="0" borderId="4" xfId="1" applyNumberFormat="1" applyFont="1" applyBorder="1"/>
    <xf numFmtId="4" fontId="4" fillId="0" borderId="5" xfId="1" applyNumberFormat="1" applyFont="1" applyBorder="1"/>
    <xf numFmtId="3" fontId="5" fillId="0" borderId="0" xfId="1" applyNumberFormat="1"/>
    <xf numFmtId="4" fontId="5" fillId="0" borderId="0" xfId="1" applyNumberFormat="1"/>
    <xf numFmtId="0" fontId="2" fillId="4" borderId="2" xfId="1" applyFont="1" applyFill="1" applyBorder="1" applyAlignment="1">
      <alignment horizontal="left" vertical="center"/>
    </xf>
    <xf numFmtId="0" fontId="1" fillId="4" borderId="3" xfId="1" applyFont="1" applyFill="1" applyBorder="1" applyAlignment="1">
      <alignment horizontal="left" vertical="center" wrapText="1"/>
    </xf>
    <xf numFmtId="0" fontId="5" fillId="0" borderId="0" xfId="1" applyFill="1"/>
    <xf numFmtId="3" fontId="5" fillId="0" borderId="0" xfId="1" applyNumberFormat="1" applyFill="1"/>
    <xf numFmtId="0" fontId="2" fillId="0" borderId="0" xfId="1" applyFont="1" applyFill="1" applyBorder="1" applyAlignment="1">
      <alignment horizontal="left" vertical="center"/>
    </xf>
    <xf numFmtId="0" fontId="1" fillId="0" borderId="0" xfId="1" applyFont="1" applyFill="1" applyBorder="1" applyAlignment="1">
      <alignment horizontal="left" vertical="center" wrapText="1"/>
    </xf>
    <xf numFmtId="4" fontId="4" fillId="0" borderId="0" xfId="1" applyNumberFormat="1" applyFont="1" applyFill="1"/>
    <xf numFmtId="4" fontId="5" fillId="0" borderId="0" xfId="1" applyNumberFormat="1" applyFill="1"/>
    <xf numFmtId="0" fontId="2" fillId="0" borderId="0" xfId="1" applyFont="1" applyFill="1" applyBorder="1" applyAlignment="1">
      <alignment horizontal="right" vertical="center" wrapText="1"/>
    </xf>
    <xf numFmtId="0" fontId="4" fillId="0" borderId="0" xfId="1" applyFont="1"/>
    <xf numFmtId="0" fontId="5" fillId="0" borderId="0" xfId="1" applyFont="1"/>
    <xf numFmtId="0" fontId="1" fillId="0" borderId="0" xfId="1" applyFont="1" applyFill="1" applyBorder="1" applyAlignment="1">
      <alignment horizontal="right" vertical="center" wrapText="1"/>
    </xf>
    <xf numFmtId="0" fontId="6" fillId="0" borderId="0" xfId="1" applyFont="1" applyFill="1" applyBorder="1" applyAlignment="1">
      <alignment horizontal="right" vertical="center" wrapText="1"/>
    </xf>
    <xf numFmtId="4" fontId="5" fillId="0" borderId="0" xfId="1" applyNumberFormat="1" applyFont="1" applyAlignment="1">
      <alignment horizontal="right"/>
    </xf>
    <xf numFmtId="4" fontId="1" fillId="0" borderId="0" xfId="1" applyNumberFormat="1" applyFont="1" applyFill="1" applyBorder="1" applyAlignment="1">
      <alignment horizontal="right" vertical="center"/>
    </xf>
    <xf numFmtId="0" fontId="4" fillId="0" borderId="0" xfId="1" applyFont="1" applyFill="1"/>
    <xf numFmtId="4" fontId="1" fillId="0" borderId="0" xfId="1" applyNumberFormat="1" applyFont="1" applyAlignment="1">
      <alignment horizontal="right" vertical="center"/>
    </xf>
    <xf numFmtId="4" fontId="5" fillId="0" borderId="0" xfId="1" applyNumberFormat="1" applyFont="1" applyFill="1"/>
    <xf numFmtId="4" fontId="5" fillId="0" borderId="0" xfId="1" applyNumberFormat="1" applyFont="1"/>
    <xf numFmtId="4" fontId="4" fillId="0" borderId="0" xfId="1" applyNumberFormat="1" applyFont="1"/>
    <xf numFmtId="0" fontId="7" fillId="0" borderId="0" xfId="1" applyFont="1"/>
    <xf numFmtId="3" fontId="7" fillId="0" borderId="0" xfId="1" applyNumberFormat="1" applyFont="1"/>
    <xf numFmtId="0" fontId="5" fillId="0" borderId="0" xfId="1" applyFont="1" applyAlignment="1">
      <alignment wrapText="1"/>
    </xf>
    <xf numFmtId="166" fontId="5" fillId="0" borderId="0" xfId="2" applyFont="1"/>
    <xf numFmtId="166" fontId="5" fillId="0" borderId="0" xfId="2" applyFont="1" applyAlignment="1">
      <alignment horizontal="right"/>
    </xf>
    <xf numFmtId="0" fontId="5" fillId="2" borderId="3" xfId="1" applyFill="1" applyBorder="1"/>
    <xf numFmtId="3" fontId="4" fillId="0" borderId="1" xfId="1" applyNumberFormat="1" applyFont="1" applyBorder="1"/>
    <xf numFmtId="0" fontId="4" fillId="4" borderId="1" xfId="1" applyFont="1" applyFill="1" applyBorder="1" applyAlignment="1">
      <alignment horizontal="center" vertical="center" wrapText="1"/>
    </xf>
    <xf numFmtId="0" fontId="2" fillId="4" borderId="1" xfId="1" applyFont="1" applyFill="1" applyBorder="1" applyAlignment="1">
      <alignment horizontal="center" vertical="center" wrapText="1"/>
    </xf>
    <xf numFmtId="0" fontId="3" fillId="4" borderId="1" xfId="1" applyFont="1" applyFill="1" applyBorder="1" applyAlignment="1">
      <alignment horizontal="center" vertical="center" wrapText="1"/>
    </xf>
    <xf numFmtId="0" fontId="5" fillId="0" borderId="0" xfId="1" applyAlignment="1">
      <alignment wrapText="1"/>
    </xf>
    <xf numFmtId="166" fontId="5" fillId="0" borderId="0" xfId="2" applyFont="1" applyAlignment="1">
      <alignment wrapText="1"/>
    </xf>
    <xf numFmtId="4" fontId="4" fillId="0" borderId="1" xfId="1" applyNumberFormat="1" applyFont="1" applyBorder="1" applyAlignment="1">
      <alignment horizontal="right"/>
    </xf>
    <xf numFmtId="3" fontId="4" fillId="0" borderId="0" xfId="1" applyNumberFormat="1" applyFont="1" applyBorder="1"/>
    <xf numFmtId="3" fontId="4" fillId="0" borderId="0" xfId="1" applyNumberFormat="1" applyFont="1" applyFill="1"/>
    <xf numFmtId="0" fontId="5" fillId="0" borderId="0" xfId="1" applyFont="1" applyFill="1"/>
    <xf numFmtId="0" fontId="4" fillId="0" borderId="0" xfId="1" applyFont="1" applyFill="1" applyBorder="1" applyAlignment="1">
      <alignment horizontal="center" vertical="center" wrapText="1"/>
    </xf>
    <xf numFmtId="0" fontId="2" fillId="0" borderId="0" xfId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horizontal="right" vertical="center" wrapText="1"/>
    </xf>
    <xf numFmtId="0" fontId="5" fillId="0" borderId="0" xfId="1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horizontal="left" vertical="center" wrapText="1"/>
    </xf>
    <xf numFmtId="4" fontId="5" fillId="0" borderId="0" xfId="1" applyNumberFormat="1" applyFont="1" applyFill="1" applyBorder="1" applyAlignment="1">
      <alignment horizontal="right" vertical="center"/>
    </xf>
    <xf numFmtId="3" fontId="4" fillId="0" borderId="1" xfId="1" applyNumberFormat="1" applyFont="1" applyBorder="1" applyAlignment="1">
      <alignment horizontal="right"/>
    </xf>
    <xf numFmtId="166" fontId="5" fillId="0" borderId="0" xfId="2" applyFont="1" applyFill="1" applyAlignment="1">
      <alignment horizontal="right"/>
    </xf>
    <xf numFmtId="167" fontId="4" fillId="0" borderId="0" xfId="1" applyNumberFormat="1" applyFont="1"/>
    <xf numFmtId="166" fontId="5" fillId="0" borderId="0" xfId="2" applyFont="1" applyFill="1"/>
    <xf numFmtId="166" fontId="5" fillId="0" borderId="0" xfId="1" applyNumberFormat="1"/>
    <xf numFmtId="166" fontId="5" fillId="0" borderId="0" xfId="1" applyNumberFormat="1" applyFill="1"/>
    <xf numFmtId="0" fontId="5" fillId="0" borderId="0" xfId="1" applyFont="1" applyFill="1" applyBorder="1"/>
    <xf numFmtId="4" fontId="3" fillId="0" borderId="1" xfId="1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166" fontId="8" fillId="0" borderId="0" xfId="2" applyFont="1"/>
    <xf numFmtId="166" fontId="9" fillId="2" borderId="1" xfId="2" applyFont="1" applyFill="1" applyBorder="1" applyAlignment="1">
      <alignment horizontal="center" vertical="center"/>
    </xf>
    <xf numFmtId="166" fontId="8" fillId="0" borderId="0" xfId="2" applyFont="1" applyFill="1"/>
    <xf numFmtId="0" fontId="10" fillId="0" borderId="0" xfId="1" applyFont="1" applyAlignment="1">
      <alignment wrapText="1"/>
    </xf>
    <xf numFmtId="166" fontId="10" fillId="0" borderId="0" xfId="2" applyFont="1" applyAlignment="1">
      <alignment wrapText="1"/>
    </xf>
    <xf numFmtId="166" fontId="11" fillId="0" borderId="0" xfId="2" applyFont="1" applyFill="1"/>
    <xf numFmtId="166" fontId="12" fillId="0" borderId="0" xfId="2" applyFont="1" applyFill="1"/>
    <xf numFmtId="166" fontId="9" fillId="3" borderId="1" xfId="2" applyFont="1" applyFill="1" applyBorder="1" applyAlignment="1">
      <alignment horizontal="center" vertical="center" wrapText="1"/>
    </xf>
    <xf numFmtId="0" fontId="3" fillId="3" borderId="0" xfId="1" applyFont="1" applyFill="1" applyBorder="1" applyAlignment="1">
      <alignment horizontal="center" vertical="center" wrapText="1"/>
    </xf>
    <xf numFmtId="0" fontId="3" fillId="3" borderId="0" xfId="1" applyFont="1" applyFill="1" applyBorder="1" applyAlignment="1">
      <alignment horizontal="center" vertical="center"/>
    </xf>
    <xf numFmtId="166" fontId="9" fillId="3" borderId="0" xfId="2" applyFont="1" applyFill="1" applyBorder="1" applyAlignment="1">
      <alignment horizontal="center" vertical="center" wrapText="1"/>
    </xf>
    <xf numFmtId="166" fontId="12" fillId="0" borderId="1" xfId="2" applyFont="1" applyBorder="1"/>
    <xf numFmtId="166" fontId="12" fillId="0" borderId="4" xfId="2" applyFont="1" applyBorder="1"/>
    <xf numFmtId="166" fontId="12" fillId="0" borderId="5" xfId="2" applyFont="1" applyBorder="1"/>
    <xf numFmtId="166" fontId="9" fillId="4" borderId="1" xfId="2" applyFont="1" applyFill="1" applyBorder="1" applyAlignment="1">
      <alignment horizontal="center" vertical="center" wrapText="1"/>
    </xf>
    <xf numFmtId="166" fontId="12" fillId="0" borderId="6" xfId="2" applyFont="1" applyBorder="1"/>
    <xf numFmtId="166" fontId="12" fillId="0" borderId="0" xfId="2" applyFont="1" applyBorder="1"/>
    <xf numFmtId="17" fontId="8" fillId="0" borderId="0" xfId="2" applyNumberFormat="1" applyFont="1" applyFill="1"/>
    <xf numFmtId="166" fontId="8" fillId="0" borderId="0" xfId="2" applyFont="1" applyBorder="1"/>
    <xf numFmtId="166" fontId="13" fillId="0" borderId="0" xfId="2" applyFont="1" applyFill="1"/>
    <xf numFmtId="166" fontId="11" fillId="0" borderId="0" xfId="2" applyFont="1"/>
    <xf numFmtId="166" fontId="10" fillId="0" borderId="0" xfId="2" applyFont="1"/>
    <xf numFmtId="0" fontId="10" fillId="0" borderId="0" xfId="1" applyFont="1" applyFill="1"/>
    <xf numFmtId="166" fontId="0" fillId="0" borderId="0" xfId="2" applyFont="1" applyAlignment="1">
      <alignment wrapText="1"/>
    </xf>
    <xf numFmtId="0" fontId="5" fillId="5" borderId="0" xfId="1" applyFill="1" applyAlignment="1">
      <alignment wrapText="1"/>
    </xf>
    <xf numFmtId="166" fontId="5" fillId="5" borderId="0" xfId="2" applyFont="1" applyFill="1" applyAlignment="1">
      <alignment wrapText="1"/>
    </xf>
    <xf numFmtId="166" fontId="5" fillId="5" borderId="0" xfId="2" applyFont="1" applyFill="1"/>
    <xf numFmtId="166" fontId="8" fillId="5" borderId="0" xfId="2" applyFont="1" applyFill="1"/>
    <xf numFmtId="0" fontId="5" fillId="5" borderId="0" xfId="1" applyFill="1"/>
    <xf numFmtId="0" fontId="3" fillId="5" borderId="0" xfId="1" applyFont="1" applyFill="1" applyBorder="1" applyAlignment="1">
      <alignment horizontal="center" vertical="center" wrapText="1"/>
    </xf>
    <xf numFmtId="166" fontId="14" fillId="5" borderId="0" xfId="2" applyFont="1" applyFill="1" applyBorder="1" applyAlignment="1">
      <alignment horizontal="center" vertical="center" wrapText="1"/>
    </xf>
    <xf numFmtId="166" fontId="12" fillId="0" borderId="7" xfId="2" applyFont="1" applyBorder="1"/>
    <xf numFmtId="0" fontId="5" fillId="0" borderId="0" xfId="1" applyFill="1" applyBorder="1"/>
    <xf numFmtId="166" fontId="12" fillId="0" borderId="0" xfId="2" applyFont="1" applyFill="1" applyBorder="1"/>
    <xf numFmtId="0" fontId="5" fillId="0" borderId="3" xfId="1" applyFill="1" applyBorder="1"/>
    <xf numFmtId="0" fontId="1" fillId="0" borderId="0" xfId="1" applyFont="1" applyFill="1" applyAlignment="1">
      <alignment horizontal="left" vertical="center" wrapText="1"/>
    </xf>
    <xf numFmtId="166" fontId="0" fillId="0" borderId="0" xfId="2" applyFont="1"/>
    <xf numFmtId="0" fontId="3" fillId="0" borderId="0" xfId="1" applyFont="1" applyFill="1" applyBorder="1" applyAlignment="1">
      <alignment horizontal="center" vertical="center"/>
    </xf>
    <xf numFmtId="4" fontId="5" fillId="0" borderId="0" xfId="2" applyNumberFormat="1"/>
    <xf numFmtId="166" fontId="0" fillId="0" borderId="0" xfId="2" applyFont="1" applyFill="1"/>
    <xf numFmtId="166" fontId="4" fillId="0" borderId="0" xfId="2" applyFont="1" applyFill="1"/>
    <xf numFmtId="4" fontId="4" fillId="0" borderId="0" xfId="2" applyNumberFormat="1" applyFont="1" applyFill="1"/>
    <xf numFmtId="4" fontId="4" fillId="2" borderId="0" xfId="1" applyNumberFormat="1" applyFont="1" applyFill="1"/>
    <xf numFmtId="168" fontId="5" fillId="0" borderId="0" xfId="3" applyNumberFormat="1"/>
    <xf numFmtId="168" fontId="3" fillId="2" borderId="1" xfId="3" applyNumberFormat="1" applyFont="1" applyFill="1" applyBorder="1" applyAlignment="1">
      <alignment horizontal="center" vertical="center"/>
    </xf>
    <xf numFmtId="0" fontId="15" fillId="0" borderId="0" xfId="1" applyFont="1" applyAlignment="1">
      <alignment horizontal="left" vertical="center"/>
    </xf>
    <xf numFmtId="0" fontId="15" fillId="0" borderId="0" xfId="1" applyFont="1" applyFill="1" applyBorder="1" applyAlignment="1">
      <alignment horizontal="left" vertical="center"/>
    </xf>
    <xf numFmtId="0" fontId="15" fillId="0" borderId="0" xfId="1" applyFont="1"/>
    <xf numFmtId="168" fontId="15" fillId="0" borderId="0" xfId="3" applyNumberFormat="1" applyFont="1" applyFill="1"/>
    <xf numFmtId="166" fontId="10" fillId="0" borderId="0" xfId="2" applyFont="1" applyFill="1"/>
    <xf numFmtId="168" fontId="4" fillId="0" borderId="0" xfId="3" applyNumberFormat="1" applyFont="1"/>
    <xf numFmtId="168" fontId="3" fillId="3" borderId="1" xfId="3" applyNumberFormat="1" applyFont="1" applyFill="1" applyBorder="1" applyAlignment="1">
      <alignment horizontal="center" vertical="center" wrapText="1"/>
    </xf>
    <xf numFmtId="0" fontId="16" fillId="0" borderId="0" xfId="1" applyFont="1" applyAlignment="1">
      <alignment horizontal="left" vertical="center"/>
    </xf>
    <xf numFmtId="3" fontId="4" fillId="0" borderId="4" xfId="1" applyNumberFormat="1" applyFont="1" applyBorder="1"/>
    <xf numFmtId="3" fontId="4" fillId="0" borderId="5" xfId="1" applyNumberFormat="1" applyFont="1" applyBorder="1"/>
    <xf numFmtId="3" fontId="5" fillId="0" borderId="0" xfId="1" applyNumberFormat="1" applyFont="1"/>
    <xf numFmtId="168" fontId="3" fillId="4" borderId="1" xfId="3" applyNumberFormat="1" applyFont="1" applyFill="1" applyBorder="1" applyAlignment="1">
      <alignment horizontal="center" vertical="center" wrapText="1"/>
    </xf>
    <xf numFmtId="0" fontId="15" fillId="0" borderId="0" xfId="1" applyFont="1" applyFill="1" applyBorder="1" applyAlignment="1">
      <alignment horizontal="left" vertical="center" wrapText="1"/>
    </xf>
    <xf numFmtId="168" fontId="4" fillId="0" borderId="5" xfId="3" applyNumberFormat="1" applyFont="1" applyBorder="1"/>
    <xf numFmtId="168" fontId="4" fillId="0" borderId="0" xfId="3" applyNumberFormat="1" applyFont="1" applyFill="1"/>
    <xf numFmtId="168" fontId="5" fillId="0" borderId="0" xfId="3" applyNumberFormat="1" applyFill="1"/>
    <xf numFmtId="0" fontId="17" fillId="0" borderId="8" xfId="1" applyFont="1" applyFill="1" applyBorder="1" applyAlignment="1">
      <alignment wrapText="1"/>
    </xf>
    <xf numFmtId="0" fontId="17" fillId="0" borderId="9" xfId="1" applyFont="1" applyFill="1" applyBorder="1"/>
    <xf numFmtId="0" fontId="17" fillId="0" borderId="8" xfId="1" applyFont="1" applyFill="1" applyBorder="1"/>
    <xf numFmtId="0" fontId="17" fillId="0" borderId="0" xfId="1" applyFont="1" applyFill="1" applyBorder="1"/>
    <xf numFmtId="0" fontId="17" fillId="0" borderId="0" xfId="1" applyFont="1" applyFill="1" applyBorder="1" applyAlignment="1"/>
    <xf numFmtId="168" fontId="17" fillId="0" borderId="0" xfId="3" applyNumberFormat="1" applyFont="1" applyFill="1" applyBorder="1"/>
    <xf numFmtId="168" fontId="5" fillId="0" borderId="0" xfId="3" applyNumberFormat="1" applyFont="1" applyFill="1"/>
    <xf numFmtId="0" fontId="18" fillId="0" borderId="0" xfId="1" applyFont="1" applyFill="1" applyBorder="1"/>
    <xf numFmtId="0" fontId="18" fillId="0" borderId="0" xfId="1" applyFont="1" applyFill="1" applyBorder="1" applyAlignment="1"/>
    <xf numFmtId="0" fontId="19" fillId="0" borderId="0" xfId="1" applyFont="1" applyFill="1" applyBorder="1" applyAlignment="1">
      <alignment horizontal="center" vertical="center" wrapText="1"/>
    </xf>
    <xf numFmtId="168" fontId="18" fillId="0" borderId="0" xfId="3" applyNumberFormat="1" applyFont="1" applyFill="1" applyBorder="1"/>
    <xf numFmtId="0" fontId="19" fillId="0" borderId="0" xfId="1" applyFont="1" applyFill="1" applyBorder="1" applyAlignment="1">
      <alignment horizontal="left" vertical="center" wrapText="1"/>
    </xf>
    <xf numFmtId="168" fontId="5" fillId="0" borderId="0" xfId="3" applyNumberFormat="1" applyFont="1"/>
    <xf numFmtId="166" fontId="5" fillId="0" borderId="0" xfId="1" applyNumberFormat="1" applyFont="1" applyFill="1"/>
    <xf numFmtId="166" fontId="5" fillId="0" borderId="0" xfId="1" applyNumberFormat="1" applyFont="1" applyFill="1" applyBorder="1"/>
    <xf numFmtId="4" fontId="5" fillId="0" borderId="0" xfId="3" applyNumberFormat="1" applyFill="1"/>
    <xf numFmtId="168" fontId="5" fillId="0" borderId="0" xfId="1" applyNumberFormat="1" applyFont="1" applyFill="1"/>
    <xf numFmtId="168" fontId="4" fillId="0" borderId="1" xfId="3" applyNumberFormat="1" applyFont="1" applyBorder="1"/>
    <xf numFmtId="166" fontId="4" fillId="0" borderId="1" xfId="2" applyFont="1" applyBorder="1"/>
    <xf numFmtId="168" fontId="5" fillId="0" borderId="0" xfId="1" applyNumberFormat="1"/>
    <xf numFmtId="168" fontId="4" fillId="0" borderId="4" xfId="3" applyNumberFormat="1" applyFont="1" applyBorder="1"/>
    <xf numFmtId="166" fontId="14" fillId="0" borderId="0" xfId="2" applyFont="1" applyFill="1" applyBorder="1" applyAlignment="1">
      <alignment horizontal="center" vertical="center"/>
    </xf>
    <xf numFmtId="0" fontId="3" fillId="0" borderId="0" xfId="1" applyFont="1" applyFill="1" applyBorder="1" applyAlignment="1">
      <alignment horizontal="left" vertical="center" wrapText="1"/>
    </xf>
    <xf numFmtId="0" fontId="3" fillId="0" borderId="0" xfId="1" applyFont="1" applyFill="1" applyBorder="1" applyAlignment="1">
      <alignment horizontal="left" vertical="center"/>
    </xf>
    <xf numFmtId="4" fontId="15" fillId="0" borderId="0" xfId="2" applyNumberFormat="1" applyFont="1" applyFill="1" applyBorder="1" applyAlignment="1">
      <alignment horizontal="center" vertical="center"/>
    </xf>
    <xf numFmtId="0" fontId="19" fillId="0" borderId="0" xfId="1" applyFont="1" applyFill="1" applyBorder="1" applyAlignment="1">
      <alignment horizontal="left" vertical="center"/>
    </xf>
    <xf numFmtId="4" fontId="20" fillId="0" borderId="0" xfId="2" applyNumberFormat="1" applyFont="1" applyFill="1" applyBorder="1" applyAlignment="1">
      <alignment horizontal="center" vertical="center"/>
    </xf>
    <xf numFmtId="0" fontId="5" fillId="0" borderId="0" xfId="1" applyFill="1" applyAlignment="1">
      <alignment horizontal="left"/>
    </xf>
    <xf numFmtId="166" fontId="5" fillId="0" borderId="0" xfId="1" applyNumberFormat="1" applyFill="1" applyAlignment="1">
      <alignment horizontal="left"/>
    </xf>
    <xf numFmtId="0" fontId="2" fillId="0" borderId="2" xfId="1" applyFont="1" applyFill="1" applyBorder="1" applyAlignment="1">
      <alignment horizontal="left" vertical="center"/>
    </xf>
    <xf numFmtId="0" fontId="2" fillId="0" borderId="3" xfId="1" applyFont="1" applyFill="1" applyBorder="1" applyAlignment="1">
      <alignment horizontal="center" vertical="center" wrapText="1"/>
    </xf>
    <xf numFmtId="4" fontId="4" fillId="0" borderId="0" xfId="1" applyNumberFormat="1" applyFont="1" applyFill="1" applyAlignment="1">
      <alignment horizontal="center"/>
    </xf>
    <xf numFmtId="0" fontId="5" fillId="0" borderId="0" xfId="1" applyFont="1" applyFill="1" applyBorder="1" applyAlignment="1">
      <alignment horizontal="left" vertical="center"/>
    </xf>
    <xf numFmtId="0" fontId="15" fillId="0" borderId="0" xfId="1" applyFont="1" applyFill="1" applyBorder="1" applyAlignment="1">
      <alignment horizontal="center" vertical="center" wrapText="1"/>
    </xf>
    <xf numFmtId="4" fontId="15" fillId="0" borderId="0" xfId="2" applyNumberFormat="1" applyFont="1" applyFill="1" applyBorder="1" applyAlignment="1">
      <alignment vertical="center"/>
    </xf>
    <xf numFmtId="4" fontId="4" fillId="0" borderId="5" xfId="1" applyNumberFormat="1" applyFont="1" applyBorder="1" applyAlignment="1"/>
  </cellXfs>
  <cellStyles count="5">
    <cellStyle name="Migliaia [0] 2" xfId="3"/>
    <cellStyle name="Migliaia 2" xfId="2"/>
    <cellStyle name="Normale" xfId="0" builtinId="0"/>
    <cellStyle name="Normale 2" xfId="1"/>
    <cellStyle name="Valuta (0)_Contributi indistinti 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2:G42"/>
  <sheetViews>
    <sheetView tabSelected="1" view="pageBreakPreview" topLeftCell="B1" zoomScale="60" zoomScaleNormal="100" workbookViewId="0">
      <selection activeCell="J11" sqref="J11"/>
    </sheetView>
  </sheetViews>
  <sheetFormatPr defaultRowHeight="12.75" x14ac:dyDescent="0.2"/>
  <cols>
    <col min="1" max="1" width="16.140625" style="3" customWidth="1"/>
    <col min="2" max="2" width="75.28515625" style="3" customWidth="1"/>
    <col min="3" max="3" width="14" style="3" customWidth="1"/>
    <col min="4" max="4" width="16.140625" style="3" customWidth="1"/>
    <col min="5" max="5" width="18.85546875" style="3" customWidth="1"/>
    <col min="6" max="6" width="19.140625" style="3" bestFit="1" customWidth="1"/>
    <col min="7" max="16384" width="9.140625" style="3"/>
  </cols>
  <sheetData>
    <row r="2" spans="1:7" x14ac:dyDescent="0.2">
      <c r="A2" s="1"/>
      <c r="B2" s="2" t="s">
        <v>11</v>
      </c>
    </row>
    <row r="3" spans="1:7" ht="51.75" thickBot="1" x14ac:dyDescent="0.25">
      <c r="A3" s="4"/>
      <c r="B3" s="5"/>
      <c r="C3" s="4" t="s">
        <v>12</v>
      </c>
      <c r="D3" s="5" t="s">
        <v>3</v>
      </c>
    </row>
    <row r="4" spans="1:7" ht="13.5" thickBot="1" x14ac:dyDescent="0.25">
      <c r="A4" s="6" t="s">
        <v>4</v>
      </c>
      <c r="B4" s="7"/>
      <c r="C4" s="8">
        <f>+'riepil. crediti C_cap. Regio-21'!D4+'riepil. crediti C_cap. Regio-22'!D4+'riepilogo crediti C_cap. Reg.20'!D4+'riepil. credi_cap. Reg ASLA'!D4</f>
        <v>74484836.219999999</v>
      </c>
      <c r="D4" s="9"/>
    </row>
    <row r="5" spans="1:7" x14ac:dyDescent="0.2">
      <c r="A5" s="1"/>
      <c r="B5" s="10"/>
    </row>
    <row r="6" spans="1:7" x14ac:dyDescent="0.2">
      <c r="A6" s="1"/>
      <c r="B6" s="2" t="s">
        <v>14</v>
      </c>
    </row>
    <row r="7" spans="1:7" ht="39" thickBot="1" x14ac:dyDescent="0.25">
      <c r="A7" s="11"/>
      <c r="B7" s="12"/>
      <c r="C7" s="11"/>
      <c r="D7" s="11" t="s">
        <v>5</v>
      </c>
      <c r="E7" s="11" t="s">
        <v>6</v>
      </c>
      <c r="F7" s="11" t="s">
        <v>13</v>
      </c>
    </row>
    <row r="8" spans="1:7" ht="18" customHeight="1" thickBot="1" x14ac:dyDescent="0.25">
      <c r="A8" s="13" t="s">
        <v>8</v>
      </c>
      <c r="B8" s="14"/>
      <c r="C8" s="15"/>
      <c r="D8" s="16">
        <f>+'riepil. crediti C_cap. Regio-21'!D8+'riepil. crediti C_cap. Regio-22'!D8+'riepilogo crediti C_cap. Reg.20'!D8+'riepil. credi_cap. Reg ASLA'!D8</f>
        <v>7964271.7240000004</v>
      </c>
      <c r="E8" s="17">
        <f>+'riepil. crediti C_cap. Regio-21'!E8+'riepil. crediti C_cap. Regio-22'!E8+'riepilogo crediti C_cap. Reg.20'!E8+'riepil. credi_cap. Reg ASLA'!E8</f>
        <v>49192978.25</v>
      </c>
      <c r="F8" s="18">
        <f>+'riepil. crediti C_cap. Regio-21'!F8+'riepil. crediti C_cap. Regio-22'!F8+'riepilogo crediti C_cap. Reg.20'!F8+'riepil. credi_cap. Reg ASLA'!F8</f>
        <v>57157249.973999999</v>
      </c>
    </row>
    <row r="9" spans="1:7" x14ac:dyDescent="0.2">
      <c r="A9" s="1"/>
      <c r="B9" s="10"/>
      <c r="D9" s="19"/>
      <c r="E9" s="19"/>
      <c r="F9" s="19"/>
    </row>
    <row r="10" spans="1:7" x14ac:dyDescent="0.2">
      <c r="A10" s="1"/>
      <c r="B10" s="2" t="s">
        <v>9</v>
      </c>
      <c r="F10" s="19"/>
    </row>
    <row r="11" spans="1:7" ht="13.5" thickBot="1" x14ac:dyDescent="0.25">
      <c r="A11" s="1"/>
      <c r="B11" s="10"/>
      <c r="D11" s="19"/>
      <c r="F11" s="20"/>
    </row>
    <row r="12" spans="1:7" ht="13.5" thickBot="1" x14ac:dyDescent="0.25">
      <c r="A12" s="21" t="s">
        <v>15</v>
      </c>
      <c r="B12" s="22"/>
      <c r="C12" s="23"/>
      <c r="D12" s="18">
        <f>+'riepil. crediti C_cap. Regio-21'!D12+'riepil. crediti C_cap. Regio-22'!D12+'riepilogo crediti C_cap. Reg.20'!D12+'riepil. credi_cap. Reg ASLA'!D12</f>
        <v>17327585.566000003</v>
      </c>
      <c r="E12" s="24"/>
      <c r="F12" s="19"/>
      <c r="G12" s="19"/>
    </row>
    <row r="13" spans="1:7" s="23" customFormat="1" x14ac:dyDescent="0.2">
      <c r="A13" s="25"/>
      <c r="B13" s="26"/>
      <c r="D13" s="27"/>
      <c r="E13" s="24"/>
      <c r="F13" s="28"/>
    </row>
    <row r="14" spans="1:7" x14ac:dyDescent="0.2">
      <c r="E14" s="20"/>
    </row>
    <row r="15" spans="1:7" x14ac:dyDescent="0.2">
      <c r="B15" s="29"/>
      <c r="C15" s="23"/>
      <c r="D15" s="27"/>
      <c r="E15" s="30"/>
      <c r="F15" s="23"/>
    </row>
    <row r="16" spans="1:7" x14ac:dyDescent="0.2">
      <c r="B16" s="29"/>
      <c r="D16" s="20"/>
      <c r="E16" s="31"/>
    </row>
    <row r="17" spans="1:5" x14ac:dyDescent="0.2">
      <c r="B17" s="32"/>
      <c r="D17" s="20"/>
      <c r="E17" s="31"/>
    </row>
    <row r="18" spans="1:5" x14ac:dyDescent="0.2">
      <c r="B18" s="32"/>
      <c r="D18" s="20"/>
      <c r="E18" s="31"/>
    </row>
    <row r="19" spans="1:5" x14ac:dyDescent="0.2">
      <c r="B19" s="32"/>
      <c r="D19" s="20"/>
    </row>
    <row r="20" spans="1:5" ht="14.25" x14ac:dyDescent="0.2">
      <c r="B20" s="33"/>
      <c r="D20" s="20"/>
    </row>
    <row r="21" spans="1:5" x14ac:dyDescent="0.2">
      <c r="A21" s="31"/>
    </row>
    <row r="22" spans="1:5" x14ac:dyDescent="0.2">
      <c r="A22" s="34"/>
      <c r="D22" s="20"/>
    </row>
    <row r="23" spans="1:5" x14ac:dyDescent="0.2">
      <c r="A23" s="34"/>
      <c r="D23" s="20"/>
    </row>
    <row r="24" spans="1:5" x14ac:dyDescent="0.2">
      <c r="A24" s="34" t="s">
        <v>16</v>
      </c>
      <c r="D24" s="20"/>
    </row>
    <row r="25" spans="1:5" x14ac:dyDescent="0.2">
      <c r="A25" s="34"/>
      <c r="D25" s="20"/>
    </row>
    <row r="26" spans="1:5" x14ac:dyDescent="0.2">
      <c r="A26" s="34"/>
    </row>
    <row r="27" spans="1:5" x14ac:dyDescent="0.2">
      <c r="A27" s="34"/>
    </row>
    <row r="28" spans="1:5" s="23" customFormat="1" x14ac:dyDescent="0.2">
      <c r="A28" s="35"/>
      <c r="B28" s="26"/>
      <c r="D28" s="36"/>
    </row>
    <row r="29" spans="1:5" s="23" customFormat="1" x14ac:dyDescent="0.2">
      <c r="A29" s="35"/>
      <c r="B29" s="29"/>
      <c r="D29" s="27"/>
    </row>
    <row r="30" spans="1:5" x14ac:dyDescent="0.2">
      <c r="A30" s="37"/>
      <c r="B30" s="29"/>
      <c r="C30" s="36"/>
      <c r="D30" s="27"/>
      <c r="E30" s="36"/>
    </row>
    <row r="31" spans="1:5" x14ac:dyDescent="0.2">
      <c r="A31" s="37"/>
      <c r="B31" s="32"/>
      <c r="C31" s="23"/>
      <c r="D31" s="38"/>
      <c r="E31" s="31"/>
    </row>
    <row r="32" spans="1:5" x14ac:dyDescent="0.2">
      <c r="A32" s="37"/>
      <c r="B32" s="32"/>
      <c r="D32" s="19"/>
      <c r="E32" s="39"/>
    </row>
    <row r="33" spans="1:5" x14ac:dyDescent="0.2">
      <c r="A33" s="34"/>
      <c r="B33" s="29"/>
      <c r="C33" s="30"/>
      <c r="D33" s="9"/>
      <c r="E33" s="30"/>
    </row>
    <row r="34" spans="1:5" ht="15" x14ac:dyDescent="0.25">
      <c r="A34" s="40"/>
      <c r="B34" s="33"/>
      <c r="C34" s="41"/>
      <c r="D34" s="42"/>
      <c r="E34" s="41"/>
    </row>
    <row r="35" spans="1:5" s="23" customFormat="1" x14ac:dyDescent="0.2">
      <c r="A35" s="25"/>
      <c r="B35" s="32"/>
      <c r="D35" s="27"/>
      <c r="E35" s="30"/>
    </row>
    <row r="36" spans="1:5" s="23" customFormat="1" x14ac:dyDescent="0.2">
      <c r="A36" s="25"/>
      <c r="B36" s="32"/>
      <c r="D36" s="27"/>
      <c r="E36" s="30"/>
    </row>
    <row r="37" spans="1:5" s="23" customFormat="1" x14ac:dyDescent="0.2">
      <c r="A37" s="25"/>
      <c r="B37" s="29"/>
      <c r="D37" s="39"/>
    </row>
    <row r="38" spans="1:5" x14ac:dyDescent="0.2">
      <c r="A38" s="1"/>
      <c r="B38" s="32"/>
      <c r="C38" s="23"/>
      <c r="D38" s="38"/>
      <c r="E38" s="31"/>
    </row>
    <row r="39" spans="1:5" x14ac:dyDescent="0.2">
      <c r="A39" s="1"/>
      <c r="B39" s="32"/>
      <c r="D39" s="19"/>
      <c r="E39" s="39"/>
    </row>
    <row r="40" spans="1:5" x14ac:dyDescent="0.2">
      <c r="B40" s="32"/>
      <c r="D40" s="9"/>
      <c r="E40" s="30"/>
    </row>
    <row r="41" spans="1:5" x14ac:dyDescent="0.2">
      <c r="E41" s="19"/>
    </row>
    <row r="42" spans="1:5" x14ac:dyDescent="0.2">
      <c r="A42" s="1"/>
      <c r="B42" s="10"/>
    </row>
  </sheetData>
  <pageMargins left="0.27559055118110237" right="0.23622047244094491" top="0.98425196850393704" bottom="0.98425196850393704" header="0.51181102362204722" footer="0.51181102362204722"/>
  <pageSetup paperSize="9" scale="85" orientation="landscape" r:id="rId1"/>
  <headerFooter alignWithMargins="0">
    <oddHeader>&amp;LCONSUNTIVO 2017
&amp;CRIEPILOGO CONTRIBUTI CONTO CAPITALE  ASL AL&amp;R&amp;"Arial,Grassetto"REGIONE PIEMONTE
ASL AL</oddHeader>
    <oddFooter>&amp;L&amp;"Arial,Grassetto Corsivo"30/04/2019&amp;R&amp;P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34"/>
  <sheetViews>
    <sheetView tabSelected="1" view="pageBreakPreview" topLeftCell="B1" zoomScale="60" zoomScaleNormal="100" workbookViewId="0">
      <selection activeCell="J11" sqref="J11"/>
    </sheetView>
  </sheetViews>
  <sheetFormatPr defaultRowHeight="12.75" x14ac:dyDescent="0.2"/>
  <cols>
    <col min="1" max="1" width="19.5703125" style="3" customWidth="1"/>
    <col min="2" max="2" width="75.28515625" style="3" customWidth="1"/>
    <col min="3" max="3" width="14" style="3" customWidth="1"/>
    <col min="4" max="4" width="16.140625" style="3" customWidth="1"/>
    <col min="5" max="5" width="18.85546875" style="3" customWidth="1"/>
    <col min="6" max="6" width="14.42578125" style="3" customWidth="1"/>
    <col min="7" max="16384" width="9.140625" style="3"/>
  </cols>
  <sheetData>
    <row r="2" spans="1:6" x14ac:dyDescent="0.2">
      <c r="A2" s="1"/>
      <c r="B2" s="2" t="s">
        <v>38</v>
      </c>
    </row>
    <row r="3" spans="1:6" ht="51" x14ac:dyDescent="0.2">
      <c r="A3" s="4" t="s">
        <v>1</v>
      </c>
      <c r="B3" s="5" t="s">
        <v>2</v>
      </c>
      <c r="C3" s="4">
        <v>2010</v>
      </c>
      <c r="D3" s="5" t="s">
        <v>3</v>
      </c>
    </row>
    <row r="4" spans="1:6" ht="38.25" x14ac:dyDescent="0.2">
      <c r="A4" s="51" t="s">
        <v>39</v>
      </c>
      <c r="B4" s="52" t="s">
        <v>40</v>
      </c>
      <c r="C4" s="44"/>
      <c r="D4" s="67">
        <v>3705210</v>
      </c>
      <c r="E4" s="56"/>
    </row>
    <row r="5" spans="1:6" ht="25.5" x14ac:dyDescent="0.2">
      <c r="A5" s="51" t="s">
        <v>41</v>
      </c>
      <c r="B5" s="52" t="s">
        <v>42</v>
      </c>
      <c r="C5" s="44"/>
      <c r="D5" s="67">
        <v>800000</v>
      </c>
      <c r="E5" s="70"/>
    </row>
    <row r="6" spans="1:6" ht="13.5" thickBot="1" x14ac:dyDescent="0.25">
      <c r="A6" s="10"/>
      <c r="B6" s="10"/>
      <c r="D6" s="24"/>
    </row>
    <row r="7" spans="1:6" ht="13.5" thickBot="1" x14ac:dyDescent="0.25">
      <c r="A7" s="6" t="s">
        <v>4</v>
      </c>
      <c r="B7" s="7"/>
      <c r="C7" s="46"/>
      <c r="D7" s="40">
        <f>SUM(D4:D6)</f>
        <v>4505210</v>
      </c>
    </row>
    <row r="8" spans="1:6" x14ac:dyDescent="0.2">
      <c r="A8" s="1"/>
      <c r="B8" s="10"/>
    </row>
    <row r="9" spans="1:6" x14ac:dyDescent="0.2">
      <c r="A9" s="1"/>
      <c r="B9" s="2" t="s">
        <v>14</v>
      </c>
    </row>
    <row r="10" spans="1:6" ht="51" x14ac:dyDescent="0.2">
      <c r="A10" s="11" t="s">
        <v>1</v>
      </c>
      <c r="B10" s="12" t="s">
        <v>2</v>
      </c>
      <c r="C10" s="11">
        <v>2010</v>
      </c>
      <c r="D10" s="11" t="s">
        <v>5</v>
      </c>
      <c r="E10" s="11" t="s">
        <v>6</v>
      </c>
      <c r="F10" s="11" t="s">
        <v>7</v>
      </c>
    </row>
    <row r="11" spans="1:6" s="23" customFormat="1" ht="39" thickBot="1" x14ac:dyDescent="0.25">
      <c r="A11" s="51" t="s">
        <v>39</v>
      </c>
      <c r="B11" s="52" t="s">
        <v>40</v>
      </c>
      <c r="C11" s="59"/>
      <c r="D11" s="71">
        <v>3705210</v>
      </c>
      <c r="E11" s="72">
        <v>0</v>
      </c>
      <c r="F11" s="71">
        <f>+D11+E11</f>
        <v>3705210</v>
      </c>
    </row>
    <row r="12" spans="1:6" ht="18" customHeight="1" thickBot="1" x14ac:dyDescent="0.25">
      <c r="A12" s="13" t="s">
        <v>8</v>
      </c>
      <c r="B12" s="14"/>
      <c r="C12" s="15"/>
      <c r="D12" s="47">
        <f>+D11</f>
        <v>3705210</v>
      </c>
      <c r="E12" s="47">
        <v>0</v>
      </c>
      <c r="F12" s="47">
        <f>+F11</f>
        <v>3705210</v>
      </c>
    </row>
    <row r="13" spans="1:6" x14ac:dyDescent="0.2">
      <c r="A13" s="1"/>
      <c r="B13" s="10"/>
      <c r="D13" s="19"/>
      <c r="E13" s="19"/>
      <c r="F13" s="19"/>
    </row>
    <row r="14" spans="1:6" x14ac:dyDescent="0.2">
      <c r="A14" s="1"/>
      <c r="B14" s="2" t="s">
        <v>9</v>
      </c>
    </row>
    <row r="15" spans="1:6" ht="51" x14ac:dyDescent="0.2">
      <c r="A15" s="48" t="s">
        <v>1</v>
      </c>
      <c r="B15" s="49" t="s">
        <v>9</v>
      </c>
      <c r="C15" s="50">
        <v>2010</v>
      </c>
      <c r="D15" s="50" t="s">
        <v>3</v>
      </c>
    </row>
    <row r="16" spans="1:6" ht="38.25" x14ac:dyDescent="0.2">
      <c r="A16" s="51" t="s">
        <v>39</v>
      </c>
      <c r="B16" s="52" t="s">
        <v>40</v>
      </c>
      <c r="D16" s="20">
        <f>+D4-F11</f>
        <v>0</v>
      </c>
      <c r="E16" s="31"/>
    </row>
    <row r="17" spans="1:5" ht="26.25" thickBot="1" x14ac:dyDescent="0.25">
      <c r="A17" s="51" t="s">
        <v>41</v>
      </c>
      <c r="B17" s="52" t="s">
        <v>42</v>
      </c>
      <c r="D17" s="20">
        <v>800000</v>
      </c>
      <c r="E17" s="31"/>
    </row>
    <row r="18" spans="1:5" ht="13.5" thickBot="1" x14ac:dyDescent="0.25">
      <c r="A18" s="21" t="s">
        <v>10</v>
      </c>
      <c r="B18" s="22"/>
      <c r="C18" s="23"/>
      <c r="D18" s="16">
        <f>SUM(D16:D17)</f>
        <v>800000</v>
      </c>
    </row>
    <row r="19" spans="1:5" s="23" customFormat="1" x14ac:dyDescent="0.2">
      <c r="A19" s="25"/>
      <c r="B19" s="26"/>
    </row>
    <row r="20" spans="1:5" s="23" customFormat="1" x14ac:dyDescent="0.2">
      <c r="A20" s="25"/>
      <c r="B20" s="26"/>
      <c r="D20" s="36"/>
      <c r="E20" s="24"/>
    </row>
    <row r="21" spans="1:5" s="23" customFormat="1" x14ac:dyDescent="0.2">
      <c r="A21" s="25"/>
      <c r="B21" s="26"/>
      <c r="D21" s="55"/>
    </row>
    <row r="22" spans="1:5" s="23" customFormat="1" x14ac:dyDescent="0.2">
      <c r="A22" s="25"/>
      <c r="B22" s="26"/>
      <c r="D22" s="36"/>
    </row>
    <row r="23" spans="1:5" s="23" customFormat="1" x14ac:dyDescent="0.2">
      <c r="A23" s="25"/>
      <c r="B23" s="26"/>
      <c r="D23" s="36"/>
    </row>
    <row r="24" spans="1:5" s="23" customFormat="1" x14ac:dyDescent="0.2">
      <c r="A24" s="25"/>
      <c r="B24" s="26"/>
      <c r="D24" s="36"/>
    </row>
    <row r="25" spans="1:5" s="23" customFormat="1" x14ac:dyDescent="0.2">
      <c r="A25" s="25"/>
      <c r="B25" s="26"/>
      <c r="D25" s="36"/>
    </row>
    <row r="26" spans="1:5" s="23" customFormat="1" x14ac:dyDescent="0.2">
      <c r="A26" s="25"/>
      <c r="B26" s="26"/>
      <c r="D26" s="36"/>
    </row>
    <row r="27" spans="1:5" x14ac:dyDescent="0.2">
      <c r="A27" s="1"/>
      <c r="B27" s="10"/>
    </row>
    <row r="28" spans="1:5" x14ac:dyDescent="0.2">
      <c r="A28" s="1"/>
      <c r="B28" s="10"/>
    </row>
    <row r="31" spans="1:5" x14ac:dyDescent="0.2">
      <c r="A31" s="1"/>
      <c r="B31" s="10"/>
    </row>
    <row r="32" spans="1:5" x14ac:dyDescent="0.2">
      <c r="A32" s="1"/>
      <c r="B32" s="10"/>
    </row>
    <row r="33" spans="1:2" x14ac:dyDescent="0.2">
      <c r="A33" s="1"/>
      <c r="B33" s="10"/>
    </row>
    <row r="34" spans="1:2" x14ac:dyDescent="0.2">
      <c r="A34" s="1"/>
      <c r="B34" s="10"/>
    </row>
  </sheetData>
  <pageMargins left="0.27559055118110237" right="0.23622047244094491" top="0.98425196850393704" bottom="0.98425196850393704" header="0.51181102362204722" footer="0.51181102362204722"/>
  <pageSetup paperSize="9" scale="85" orientation="landscape" r:id="rId1"/>
  <headerFooter alignWithMargins="0">
    <oddHeader>&amp;LCONSUNTIVO 2017
&amp;CRIEPILOGO CONTRIBUTI CONTO CAPITALE  ASL AL&amp;R&amp;"Arial,Grassetto"REGIONE PIEMONTE
ASL AL</oddHeader>
    <oddFooter>&amp;L&amp;"Arial,Grassetto Corsivo"30/04/2019&amp;R&amp;P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08"/>
  <sheetViews>
    <sheetView tabSelected="1" showWhiteSpace="0" view="pageBreakPreview" topLeftCell="B26" zoomScale="60" zoomScaleNormal="100" zoomScalePageLayoutView="110" workbookViewId="0">
      <selection activeCell="J11" sqref="J11"/>
    </sheetView>
  </sheetViews>
  <sheetFormatPr defaultRowHeight="12.75" x14ac:dyDescent="0.2"/>
  <cols>
    <col min="1" max="1" width="16.140625" style="3" customWidth="1"/>
    <col min="2" max="2" width="75.28515625" style="3" customWidth="1"/>
    <col min="3" max="3" width="14" style="3" customWidth="1"/>
    <col min="4" max="4" width="16.28515625" style="73" bestFit="1" customWidth="1"/>
    <col min="5" max="5" width="13.85546875" style="73" bestFit="1" customWidth="1"/>
    <col min="6" max="6" width="13.42578125" style="73" bestFit="1" customWidth="1"/>
    <col min="7" max="7" width="12" style="73" bestFit="1" customWidth="1"/>
    <col min="8" max="8" width="12.28515625" style="73" bestFit="1" customWidth="1"/>
    <col min="9" max="9" width="11.140625" style="73" bestFit="1" customWidth="1"/>
    <col min="10" max="10" width="9.85546875" style="73" bestFit="1" customWidth="1"/>
    <col min="11" max="13" width="9.140625" style="73" customWidth="1"/>
    <col min="14" max="16384" width="9.140625" style="3"/>
  </cols>
  <sheetData>
    <row r="2" spans="1:13" x14ac:dyDescent="0.2">
      <c r="A2" s="1"/>
      <c r="B2" s="2" t="s">
        <v>43</v>
      </c>
    </row>
    <row r="3" spans="1:13" ht="61.5" customHeight="1" x14ac:dyDescent="0.2">
      <c r="A3" s="4" t="s">
        <v>1</v>
      </c>
      <c r="B3" s="5" t="s">
        <v>2</v>
      </c>
      <c r="C3" s="4">
        <v>2009</v>
      </c>
      <c r="D3" s="74" t="s">
        <v>3</v>
      </c>
      <c r="E3" s="75"/>
    </row>
    <row r="4" spans="1:13" s="23" customFormat="1" ht="25.5" x14ac:dyDescent="0.2">
      <c r="A4" s="51" t="s">
        <v>41</v>
      </c>
      <c r="B4" s="52" t="s">
        <v>44</v>
      </c>
      <c r="C4" s="44"/>
      <c r="D4" s="75">
        <v>550000</v>
      </c>
      <c r="E4" s="75"/>
      <c r="F4" s="75"/>
      <c r="G4" s="75"/>
      <c r="H4" s="75"/>
      <c r="I4" s="75"/>
      <c r="J4" s="75"/>
      <c r="K4" s="75"/>
      <c r="L4" s="75"/>
      <c r="M4" s="75"/>
    </row>
    <row r="5" spans="1:13" s="23" customFormat="1" ht="25.5" x14ac:dyDescent="0.2">
      <c r="A5" s="51" t="s">
        <v>41</v>
      </c>
      <c r="B5" s="52" t="s">
        <v>45</v>
      </c>
      <c r="C5" s="44"/>
      <c r="D5" s="75">
        <v>300000</v>
      </c>
      <c r="E5" s="75"/>
      <c r="F5" s="75"/>
      <c r="G5" s="75"/>
      <c r="H5" s="75"/>
      <c r="I5" s="75"/>
      <c r="J5" s="75"/>
      <c r="K5" s="75"/>
      <c r="L5" s="75"/>
      <c r="M5" s="75"/>
    </row>
    <row r="6" spans="1:13" s="23" customFormat="1" ht="25.5" x14ac:dyDescent="0.2">
      <c r="A6" s="51" t="s">
        <v>46</v>
      </c>
      <c r="B6" s="52" t="s">
        <v>47</v>
      </c>
      <c r="C6" s="44"/>
      <c r="D6" s="75">
        <v>4103000</v>
      </c>
      <c r="E6" s="75"/>
      <c r="F6" s="75"/>
      <c r="G6" s="75"/>
      <c r="H6" s="75"/>
      <c r="I6" s="75"/>
      <c r="J6" s="75"/>
      <c r="K6" s="75"/>
      <c r="L6" s="75"/>
      <c r="M6" s="75"/>
    </row>
    <row r="7" spans="1:13" s="23" customFormat="1" ht="25.5" x14ac:dyDescent="0.2">
      <c r="A7" s="10" t="s">
        <v>48</v>
      </c>
      <c r="B7" s="52" t="s">
        <v>49</v>
      </c>
      <c r="C7" s="44"/>
      <c r="D7" s="75">
        <v>528979</v>
      </c>
      <c r="E7" s="75"/>
      <c r="F7" s="75"/>
      <c r="G7" s="75"/>
      <c r="H7" s="75"/>
      <c r="I7" s="75"/>
      <c r="J7" s="75"/>
      <c r="K7" s="75"/>
      <c r="L7" s="75"/>
      <c r="M7" s="75"/>
    </row>
    <row r="8" spans="1:13" s="23" customFormat="1" ht="25.5" x14ac:dyDescent="0.2">
      <c r="A8" s="51" t="s">
        <v>50</v>
      </c>
      <c r="B8" s="52" t="s">
        <v>51</v>
      </c>
      <c r="C8" s="44"/>
      <c r="D8" s="75">
        <v>410000</v>
      </c>
      <c r="E8" s="75"/>
      <c r="F8" s="75"/>
      <c r="G8" s="75"/>
      <c r="H8" s="75"/>
      <c r="I8" s="75"/>
      <c r="J8" s="75"/>
      <c r="K8" s="75"/>
      <c r="L8" s="75"/>
      <c r="M8" s="75"/>
    </row>
    <row r="9" spans="1:13" s="23" customFormat="1" ht="25.5" x14ac:dyDescent="0.2">
      <c r="A9" s="51" t="s">
        <v>52</v>
      </c>
      <c r="B9" s="52" t="s">
        <v>53</v>
      </c>
      <c r="C9" s="44"/>
      <c r="D9" s="75">
        <v>2180000</v>
      </c>
      <c r="E9" s="75"/>
      <c r="F9" s="75"/>
      <c r="G9" s="75"/>
      <c r="H9" s="75"/>
      <c r="I9" s="75"/>
      <c r="J9" s="75"/>
      <c r="K9" s="75"/>
      <c r="L9" s="75"/>
      <c r="M9" s="75"/>
    </row>
    <row r="10" spans="1:13" s="23" customFormat="1" ht="25.5" x14ac:dyDescent="0.2">
      <c r="A10" s="76" t="s">
        <v>52</v>
      </c>
      <c r="B10" s="77" t="s">
        <v>54</v>
      </c>
      <c r="C10" s="44"/>
      <c r="D10" s="78">
        <v>-84330.17</v>
      </c>
      <c r="E10" s="75"/>
      <c r="F10" s="75"/>
      <c r="G10" s="75"/>
      <c r="H10" s="75"/>
      <c r="I10" s="75"/>
      <c r="J10" s="75"/>
      <c r="K10" s="75"/>
      <c r="L10" s="75"/>
      <c r="M10" s="75"/>
    </row>
    <row r="11" spans="1:13" s="23" customFormat="1" ht="25.5" x14ac:dyDescent="0.2">
      <c r="A11" s="51" t="s">
        <v>55</v>
      </c>
      <c r="B11" s="52" t="s">
        <v>56</v>
      </c>
      <c r="C11" s="44"/>
      <c r="D11" s="75">
        <v>432935.74</v>
      </c>
      <c r="E11" s="75"/>
      <c r="F11" s="75"/>
      <c r="G11" s="75"/>
      <c r="H11" s="75"/>
      <c r="I11" s="75"/>
      <c r="J11" s="75"/>
      <c r="K11" s="75"/>
      <c r="L11" s="75"/>
      <c r="M11" s="75"/>
    </row>
    <row r="12" spans="1:13" s="23" customFormat="1" ht="25.5" x14ac:dyDescent="0.2">
      <c r="A12" s="76" t="s">
        <v>55</v>
      </c>
      <c r="B12" s="77" t="s">
        <v>57</v>
      </c>
      <c r="C12" s="44"/>
      <c r="D12" s="78">
        <v>-102563</v>
      </c>
      <c r="E12" s="75"/>
      <c r="F12" s="75"/>
      <c r="G12" s="75"/>
      <c r="H12" s="75"/>
      <c r="I12" s="75"/>
      <c r="J12" s="75"/>
      <c r="K12" s="75"/>
      <c r="L12" s="75"/>
      <c r="M12" s="75"/>
    </row>
    <row r="13" spans="1:13" s="23" customFormat="1" ht="25.5" x14ac:dyDescent="0.2">
      <c r="A13" s="76" t="s">
        <v>55</v>
      </c>
      <c r="B13" s="77" t="s">
        <v>58</v>
      </c>
      <c r="C13" s="44"/>
      <c r="D13" s="78">
        <v>-0.04</v>
      </c>
      <c r="E13" s="75"/>
      <c r="F13" s="75"/>
      <c r="G13" s="75"/>
      <c r="H13" s="75"/>
      <c r="I13" s="75"/>
      <c r="J13" s="75"/>
      <c r="K13" s="75"/>
      <c r="L13" s="75"/>
      <c r="M13" s="75"/>
    </row>
    <row r="14" spans="1:13" s="23" customFormat="1" ht="25.5" x14ac:dyDescent="0.2">
      <c r="A14" s="10" t="s">
        <v>59</v>
      </c>
      <c r="B14" s="52" t="s">
        <v>60</v>
      </c>
      <c r="C14" s="44"/>
      <c r="D14" s="75">
        <v>130000</v>
      </c>
      <c r="E14" s="75"/>
      <c r="F14" s="75"/>
      <c r="G14" s="75"/>
      <c r="H14" s="75"/>
      <c r="I14" s="75"/>
      <c r="J14" s="75"/>
      <c r="K14" s="75"/>
      <c r="L14" s="75"/>
      <c r="M14" s="75"/>
    </row>
    <row r="15" spans="1:13" s="23" customFormat="1" ht="25.5" x14ac:dyDescent="0.2">
      <c r="A15" s="51" t="s">
        <v>61</v>
      </c>
      <c r="B15" s="52" t="s">
        <v>62</v>
      </c>
      <c r="C15" s="44"/>
      <c r="D15" s="75">
        <v>444000</v>
      </c>
      <c r="E15" s="75"/>
      <c r="F15" s="75"/>
      <c r="G15" s="75"/>
      <c r="H15" s="75"/>
      <c r="I15" s="75"/>
      <c r="J15" s="75"/>
      <c r="K15" s="75"/>
      <c r="L15" s="75"/>
      <c r="M15" s="75"/>
    </row>
    <row r="16" spans="1:13" s="23" customFormat="1" ht="25.5" x14ac:dyDescent="0.2">
      <c r="A16" s="51" t="s">
        <v>61</v>
      </c>
      <c r="B16" s="52" t="s">
        <v>63</v>
      </c>
      <c r="C16" s="44"/>
      <c r="D16" s="75">
        <v>600000</v>
      </c>
      <c r="E16" s="75"/>
      <c r="F16" s="75"/>
      <c r="G16" s="75"/>
      <c r="H16" s="75"/>
      <c r="I16" s="75"/>
      <c r="J16" s="75"/>
      <c r="K16" s="75"/>
      <c r="L16" s="75"/>
      <c r="M16" s="75"/>
    </row>
    <row r="17" spans="1:13" s="23" customFormat="1" ht="25.5" x14ac:dyDescent="0.2">
      <c r="A17" s="76" t="s">
        <v>61</v>
      </c>
      <c r="B17" s="77" t="s">
        <v>64</v>
      </c>
      <c r="C17" s="44"/>
      <c r="D17" s="78">
        <v>-209680.22</v>
      </c>
      <c r="E17" s="75"/>
      <c r="F17" s="75"/>
      <c r="G17" s="75"/>
      <c r="H17" s="75"/>
      <c r="I17" s="75"/>
      <c r="J17" s="75"/>
      <c r="K17" s="75"/>
      <c r="L17" s="75"/>
      <c r="M17" s="75"/>
    </row>
    <row r="18" spans="1:13" s="23" customFormat="1" ht="25.5" x14ac:dyDescent="0.2">
      <c r="A18" s="51" t="s">
        <v>61</v>
      </c>
      <c r="B18" s="52" t="s">
        <v>65</v>
      </c>
      <c r="C18" s="44"/>
      <c r="D18" s="75">
        <v>310000</v>
      </c>
      <c r="E18" s="75"/>
      <c r="F18" s="75"/>
      <c r="G18" s="75"/>
      <c r="H18" s="75"/>
      <c r="I18" s="75"/>
      <c r="J18" s="75"/>
      <c r="K18" s="75"/>
      <c r="L18" s="75"/>
      <c r="M18" s="75"/>
    </row>
    <row r="19" spans="1:13" s="23" customFormat="1" ht="25.5" x14ac:dyDescent="0.2">
      <c r="A19" s="10" t="s">
        <v>66</v>
      </c>
      <c r="B19" s="44" t="s">
        <v>67</v>
      </c>
      <c r="C19" s="44"/>
      <c r="D19" s="75">
        <v>700000</v>
      </c>
      <c r="E19" s="75"/>
      <c r="F19" s="75"/>
      <c r="G19" s="75"/>
      <c r="H19" s="75"/>
      <c r="I19" s="75"/>
      <c r="J19" s="75"/>
      <c r="K19" s="75"/>
      <c r="L19" s="75"/>
      <c r="M19" s="75"/>
    </row>
    <row r="20" spans="1:13" s="23" customFormat="1" ht="25.5" x14ac:dyDescent="0.2">
      <c r="A20" s="51" t="s">
        <v>68</v>
      </c>
      <c r="B20" s="44" t="s">
        <v>69</v>
      </c>
      <c r="C20" s="44"/>
      <c r="D20" s="75">
        <v>2228511.52</v>
      </c>
      <c r="E20" s="75"/>
      <c r="F20" s="75"/>
      <c r="G20" s="75"/>
      <c r="H20" s="75"/>
      <c r="I20" s="75"/>
      <c r="J20" s="75"/>
      <c r="K20" s="75"/>
      <c r="L20" s="75"/>
      <c r="M20" s="75"/>
    </row>
    <row r="21" spans="1:13" s="23" customFormat="1" ht="33.75" customHeight="1" thickBot="1" x14ac:dyDescent="0.25">
      <c r="A21" s="51" t="s">
        <v>68</v>
      </c>
      <c r="B21" s="44" t="s">
        <v>70</v>
      </c>
      <c r="C21" s="44"/>
      <c r="D21" s="75">
        <v>2309078.7999999998</v>
      </c>
      <c r="E21" s="75"/>
      <c r="F21" s="75"/>
      <c r="G21" s="75"/>
      <c r="H21" s="75"/>
      <c r="I21" s="75"/>
      <c r="J21" s="75"/>
      <c r="K21" s="75"/>
      <c r="L21" s="75"/>
      <c r="M21" s="75"/>
    </row>
    <row r="22" spans="1:13" ht="13.5" thickBot="1" x14ac:dyDescent="0.25">
      <c r="A22" s="6" t="s">
        <v>4</v>
      </c>
      <c r="B22" s="7"/>
      <c r="C22" s="46"/>
      <c r="D22" s="79">
        <f>SUM(D4:D21)</f>
        <v>14829931.629999999</v>
      </c>
    </row>
    <row r="23" spans="1:13" x14ac:dyDescent="0.2">
      <c r="A23" s="1"/>
      <c r="B23" s="10"/>
    </row>
    <row r="24" spans="1:13" x14ac:dyDescent="0.2">
      <c r="A24" s="1"/>
      <c r="B24" s="2" t="s">
        <v>14</v>
      </c>
    </row>
    <row r="25" spans="1:13" ht="51" x14ac:dyDescent="0.2">
      <c r="A25" s="11" t="s">
        <v>1</v>
      </c>
      <c r="B25" s="12" t="s">
        <v>2</v>
      </c>
      <c r="C25" s="11">
        <v>2009</v>
      </c>
      <c r="D25" s="80" t="s">
        <v>5</v>
      </c>
      <c r="E25" s="80" t="s">
        <v>6</v>
      </c>
      <c r="F25" s="80" t="s">
        <v>7</v>
      </c>
    </row>
    <row r="26" spans="1:13" x14ac:dyDescent="0.2">
      <c r="A26" s="81"/>
      <c r="B26" s="82"/>
      <c r="C26" s="81"/>
      <c r="D26" s="83"/>
      <c r="E26" s="83"/>
      <c r="F26" s="83"/>
    </row>
    <row r="27" spans="1:13" s="23" customFormat="1" ht="25.5" x14ac:dyDescent="0.2">
      <c r="A27" s="51" t="s">
        <v>41</v>
      </c>
      <c r="B27" s="52" t="s">
        <v>44</v>
      </c>
      <c r="C27" s="44"/>
      <c r="D27" s="75">
        <v>0</v>
      </c>
      <c r="E27" s="75">
        <v>438481.86</v>
      </c>
      <c r="F27" s="75">
        <f t="shared" ref="F27:F37" si="0">+D27+E27</f>
        <v>438481.86</v>
      </c>
      <c r="G27" s="75"/>
      <c r="H27" s="75"/>
      <c r="I27" s="75"/>
      <c r="J27" s="75"/>
      <c r="K27" s="75"/>
      <c r="L27" s="75"/>
      <c r="M27" s="75"/>
    </row>
    <row r="28" spans="1:13" s="23" customFormat="1" ht="25.5" x14ac:dyDescent="0.2">
      <c r="A28" s="51" t="s">
        <v>41</v>
      </c>
      <c r="B28" s="52" t="s">
        <v>71</v>
      </c>
      <c r="C28" s="44"/>
      <c r="D28" s="75">
        <v>0</v>
      </c>
      <c r="E28" s="75">
        <v>180000</v>
      </c>
      <c r="F28" s="75">
        <f t="shared" si="0"/>
        <v>180000</v>
      </c>
      <c r="G28" s="75"/>
      <c r="H28" s="75"/>
      <c r="I28" s="75"/>
      <c r="J28" s="75"/>
      <c r="K28" s="75"/>
      <c r="L28" s="75"/>
      <c r="M28" s="75"/>
    </row>
    <row r="29" spans="1:13" s="23" customFormat="1" ht="25.5" x14ac:dyDescent="0.2">
      <c r="A29" s="51" t="s">
        <v>46</v>
      </c>
      <c r="B29" s="52" t="s">
        <v>47</v>
      </c>
      <c r="C29" s="44"/>
      <c r="D29" s="75">
        <v>428511.52</v>
      </c>
      <c r="E29" s="75">
        <v>2412673.2599999998</v>
      </c>
      <c r="F29" s="75">
        <f t="shared" si="0"/>
        <v>2841184.78</v>
      </c>
      <c r="G29" s="75"/>
      <c r="H29" s="75"/>
      <c r="I29" s="75"/>
      <c r="J29" s="75"/>
      <c r="K29" s="75"/>
      <c r="L29" s="75"/>
      <c r="M29" s="75"/>
    </row>
    <row r="30" spans="1:13" s="23" customFormat="1" ht="25.5" x14ac:dyDescent="0.2">
      <c r="A30" s="51" t="s">
        <v>50</v>
      </c>
      <c r="B30" s="52" t="s">
        <v>51</v>
      </c>
      <c r="C30" s="44"/>
      <c r="D30" s="75"/>
      <c r="E30" s="75">
        <v>406190.4</v>
      </c>
      <c r="F30" s="75">
        <f t="shared" si="0"/>
        <v>406190.4</v>
      </c>
      <c r="G30" s="75"/>
      <c r="H30" s="75"/>
      <c r="I30" s="75"/>
      <c r="J30" s="75"/>
      <c r="K30" s="75"/>
      <c r="L30" s="75"/>
      <c r="M30" s="75"/>
    </row>
    <row r="31" spans="1:13" s="23" customFormat="1" ht="25.5" x14ac:dyDescent="0.2">
      <c r="A31" s="51" t="s">
        <v>55</v>
      </c>
      <c r="B31" s="52" t="s">
        <v>56</v>
      </c>
      <c r="C31" s="44"/>
      <c r="D31" s="75"/>
      <c r="E31" s="75">
        <v>330372.7</v>
      </c>
      <c r="F31" s="75">
        <f t="shared" si="0"/>
        <v>330372.7</v>
      </c>
      <c r="G31" s="75"/>
      <c r="H31" s="75"/>
      <c r="I31" s="75"/>
      <c r="J31" s="75"/>
      <c r="K31" s="75"/>
      <c r="L31" s="75"/>
      <c r="M31" s="75"/>
    </row>
    <row r="32" spans="1:13" s="23" customFormat="1" ht="25.5" x14ac:dyDescent="0.2">
      <c r="A32" s="51" t="s">
        <v>68</v>
      </c>
      <c r="B32" s="44" t="s">
        <v>69</v>
      </c>
      <c r="C32" s="44"/>
      <c r="D32" s="75">
        <v>1261815.22</v>
      </c>
      <c r="E32" s="75">
        <v>2228511.52</v>
      </c>
      <c r="F32" s="75">
        <f t="shared" si="0"/>
        <v>3490326.74</v>
      </c>
      <c r="G32" s="75"/>
      <c r="H32" s="75"/>
      <c r="I32" s="75"/>
      <c r="J32" s="75"/>
      <c r="K32" s="75"/>
      <c r="L32" s="75"/>
      <c r="M32" s="75"/>
    </row>
    <row r="33" spans="1:13" s="23" customFormat="1" ht="25.5" x14ac:dyDescent="0.2">
      <c r="A33" s="51" t="s">
        <v>61</v>
      </c>
      <c r="B33" s="52" t="s">
        <v>72</v>
      </c>
      <c r="C33" s="44"/>
      <c r="D33" s="75">
        <v>216305.41</v>
      </c>
      <c r="E33" s="75">
        <v>93000</v>
      </c>
      <c r="F33" s="75">
        <f t="shared" si="0"/>
        <v>309305.41000000003</v>
      </c>
      <c r="G33" s="75"/>
      <c r="H33" s="75"/>
      <c r="I33" s="75"/>
      <c r="J33" s="75"/>
      <c r="K33" s="75"/>
      <c r="L33" s="75"/>
      <c r="M33" s="75"/>
    </row>
    <row r="34" spans="1:13" s="23" customFormat="1" ht="25.5" x14ac:dyDescent="0.2">
      <c r="A34" s="10" t="s">
        <v>66</v>
      </c>
      <c r="B34" s="44" t="s">
        <v>67</v>
      </c>
      <c r="C34" s="44"/>
      <c r="D34" s="75"/>
      <c r="E34" s="75">
        <v>688326.83</v>
      </c>
      <c r="F34" s="75">
        <f t="shared" si="0"/>
        <v>688326.83</v>
      </c>
      <c r="G34" s="75"/>
      <c r="H34" s="75"/>
      <c r="I34" s="75"/>
      <c r="J34" s="75"/>
      <c r="K34" s="75"/>
      <c r="L34" s="75"/>
      <c r="M34" s="75"/>
    </row>
    <row r="35" spans="1:13" s="23" customFormat="1" ht="25.5" x14ac:dyDescent="0.2">
      <c r="A35" s="51" t="s">
        <v>68</v>
      </c>
      <c r="B35" s="44" t="s">
        <v>70</v>
      </c>
      <c r="C35" s="44"/>
      <c r="D35" s="75">
        <v>0</v>
      </c>
      <c r="E35" s="75">
        <v>2308776.67</v>
      </c>
      <c r="F35" s="75">
        <f t="shared" si="0"/>
        <v>2308776.67</v>
      </c>
      <c r="G35" s="75"/>
      <c r="H35" s="75"/>
      <c r="I35" s="75"/>
      <c r="J35" s="75"/>
      <c r="K35" s="75"/>
      <c r="L35" s="75"/>
      <c r="M35" s="75"/>
    </row>
    <row r="36" spans="1:13" s="23" customFormat="1" ht="25.5" x14ac:dyDescent="0.2">
      <c r="A36" s="51"/>
      <c r="B36" s="52" t="s">
        <v>63</v>
      </c>
      <c r="C36" s="44"/>
      <c r="D36" s="75">
        <v>360000</v>
      </c>
      <c r="E36" s="75">
        <v>0</v>
      </c>
      <c r="F36" s="75">
        <f t="shared" si="0"/>
        <v>360000</v>
      </c>
      <c r="G36" s="75"/>
      <c r="H36" s="75"/>
      <c r="I36" s="75"/>
      <c r="J36" s="75"/>
      <c r="K36" s="75"/>
      <c r="L36" s="75"/>
      <c r="M36" s="75"/>
    </row>
    <row r="37" spans="1:13" s="23" customFormat="1" ht="26.25" thickBot="1" x14ac:dyDescent="0.25">
      <c r="A37" s="51" t="s">
        <v>61</v>
      </c>
      <c r="B37" s="52" t="s">
        <v>62</v>
      </c>
      <c r="C37" s="44"/>
      <c r="D37" s="75">
        <v>177405.39</v>
      </c>
      <c r="E37" s="75">
        <v>266400</v>
      </c>
      <c r="F37" s="75">
        <f t="shared" si="0"/>
        <v>443805.39</v>
      </c>
      <c r="G37" s="75"/>
      <c r="H37" s="75"/>
      <c r="I37" s="75"/>
      <c r="J37" s="75"/>
      <c r="K37" s="75"/>
      <c r="L37" s="75"/>
      <c r="M37" s="75"/>
    </row>
    <row r="38" spans="1:13" ht="18" customHeight="1" thickBot="1" x14ac:dyDescent="0.25">
      <c r="A38" s="13" t="s">
        <v>8</v>
      </c>
      <c r="B38" s="14"/>
      <c r="C38" s="15"/>
      <c r="D38" s="84">
        <f>SUM(D27:D37)</f>
        <v>2444037.54</v>
      </c>
      <c r="E38" s="85">
        <f>SUM(E27:E37)</f>
        <v>9352733.2400000002</v>
      </c>
      <c r="F38" s="86">
        <f>SUM(F27:F37)</f>
        <v>11796770.779999999</v>
      </c>
    </row>
    <row r="39" spans="1:13" x14ac:dyDescent="0.2">
      <c r="A39" s="1"/>
      <c r="B39" s="10"/>
    </row>
    <row r="40" spans="1:13" x14ac:dyDescent="0.2">
      <c r="A40" s="1"/>
      <c r="B40" s="2" t="s">
        <v>9</v>
      </c>
    </row>
    <row r="41" spans="1:13" ht="51" x14ac:dyDescent="0.2">
      <c r="A41" s="48" t="s">
        <v>1</v>
      </c>
      <c r="B41" s="49" t="s">
        <v>9</v>
      </c>
      <c r="C41" s="50">
        <v>2009</v>
      </c>
      <c r="D41" s="87" t="s">
        <v>3</v>
      </c>
    </row>
    <row r="42" spans="1:13" s="23" customFormat="1" ht="25.5" x14ac:dyDescent="0.2">
      <c r="A42" s="51" t="s">
        <v>41</v>
      </c>
      <c r="B42" s="52" t="s">
        <v>44</v>
      </c>
      <c r="C42" s="44"/>
      <c r="D42" s="75">
        <f>+D4-F27</f>
        <v>111518.14000000001</v>
      </c>
      <c r="E42" s="75"/>
      <c r="F42" s="75"/>
      <c r="G42" s="75"/>
      <c r="H42" s="75"/>
      <c r="I42" s="75"/>
      <c r="J42" s="75"/>
      <c r="K42" s="75"/>
      <c r="L42" s="75"/>
      <c r="M42" s="75"/>
    </row>
    <row r="43" spans="1:13" s="23" customFormat="1" ht="25.5" x14ac:dyDescent="0.2">
      <c r="A43" s="51" t="s">
        <v>41</v>
      </c>
      <c r="B43" s="52" t="s">
        <v>71</v>
      </c>
      <c r="C43" s="44"/>
      <c r="D43" s="75">
        <f>+D5-F28</f>
        <v>120000</v>
      </c>
      <c r="E43" s="75"/>
      <c r="F43" s="75"/>
      <c r="G43" s="75"/>
      <c r="H43" s="75"/>
      <c r="I43" s="75"/>
      <c r="J43" s="75"/>
      <c r="K43" s="75"/>
      <c r="L43" s="75"/>
      <c r="M43" s="75"/>
    </row>
    <row r="44" spans="1:13" s="23" customFormat="1" ht="25.5" x14ac:dyDescent="0.2">
      <c r="A44" s="51" t="s">
        <v>46</v>
      </c>
      <c r="B44" s="52" t="s">
        <v>73</v>
      </c>
      <c r="C44" s="44"/>
      <c r="D44" s="75">
        <f>+D6-F29</f>
        <v>1261815.2200000002</v>
      </c>
      <c r="E44" s="75"/>
      <c r="F44" s="75"/>
      <c r="G44" s="75"/>
      <c r="H44" s="75"/>
      <c r="I44" s="75"/>
      <c r="J44" s="75"/>
      <c r="K44" s="75"/>
      <c r="L44" s="75"/>
      <c r="M44" s="75"/>
    </row>
    <row r="45" spans="1:13" s="23" customFormat="1" ht="25.5" x14ac:dyDescent="0.2">
      <c r="A45" s="10" t="s">
        <v>48</v>
      </c>
      <c r="B45" s="52" t="s">
        <v>49</v>
      </c>
      <c r="C45" s="44"/>
      <c r="D45" s="75">
        <f>+D7</f>
        <v>528979</v>
      </c>
      <c r="E45" s="75"/>
      <c r="F45" s="75"/>
      <c r="G45" s="75"/>
      <c r="H45" s="75"/>
      <c r="I45" s="75"/>
      <c r="J45" s="75"/>
      <c r="K45" s="75"/>
      <c r="L45" s="75"/>
      <c r="M45" s="75"/>
    </row>
    <row r="46" spans="1:13" s="23" customFormat="1" ht="25.5" x14ac:dyDescent="0.2">
      <c r="A46" s="51" t="s">
        <v>50</v>
      </c>
      <c r="B46" s="52" t="s">
        <v>51</v>
      </c>
      <c r="C46" s="44"/>
      <c r="D46" s="75">
        <f>+D8-F30</f>
        <v>3809.5999999999767</v>
      </c>
      <c r="E46" s="75"/>
      <c r="F46" s="75"/>
      <c r="G46" s="75"/>
      <c r="H46" s="75"/>
      <c r="I46" s="75"/>
      <c r="J46" s="75"/>
      <c r="K46" s="75"/>
      <c r="L46" s="75"/>
      <c r="M46" s="75"/>
    </row>
    <row r="47" spans="1:13" s="23" customFormat="1" ht="25.5" x14ac:dyDescent="0.2">
      <c r="A47" s="51" t="s">
        <v>52</v>
      </c>
      <c r="B47" s="52" t="s">
        <v>74</v>
      </c>
      <c r="C47" s="44"/>
      <c r="D47" s="75">
        <v>2095669.83</v>
      </c>
      <c r="E47" s="75"/>
      <c r="F47" s="75"/>
      <c r="G47" s="75"/>
      <c r="H47" s="75"/>
      <c r="I47" s="75"/>
      <c r="J47" s="75"/>
      <c r="K47" s="75"/>
      <c r="L47" s="75"/>
      <c r="M47" s="75"/>
    </row>
    <row r="48" spans="1:13" s="23" customFormat="1" ht="25.5" x14ac:dyDescent="0.2">
      <c r="A48" s="10" t="s">
        <v>59</v>
      </c>
      <c r="B48" s="52" t="s">
        <v>60</v>
      </c>
      <c r="C48" s="44"/>
      <c r="D48" s="75">
        <v>130000</v>
      </c>
      <c r="E48" s="75"/>
      <c r="F48" s="75"/>
      <c r="G48" s="75"/>
      <c r="H48" s="75"/>
      <c r="I48" s="75"/>
      <c r="J48" s="75"/>
      <c r="K48" s="75"/>
      <c r="L48" s="75"/>
      <c r="M48" s="75"/>
    </row>
    <row r="49" spans="1:13" s="23" customFormat="1" ht="25.5" x14ac:dyDescent="0.2">
      <c r="A49" s="51" t="s">
        <v>61</v>
      </c>
      <c r="B49" s="52" t="s">
        <v>62</v>
      </c>
      <c r="C49" s="44"/>
      <c r="D49" s="75">
        <f>+D15-F37</f>
        <v>194.60999999998603</v>
      </c>
      <c r="E49" s="75"/>
      <c r="F49" s="75"/>
      <c r="G49" s="75"/>
      <c r="H49" s="75"/>
      <c r="I49" s="75"/>
      <c r="J49" s="75"/>
      <c r="K49" s="75"/>
      <c r="L49" s="75"/>
      <c r="M49" s="75"/>
    </row>
    <row r="50" spans="1:13" s="23" customFormat="1" ht="25.5" x14ac:dyDescent="0.2">
      <c r="A50" s="51" t="s">
        <v>61</v>
      </c>
      <c r="B50" s="52" t="s">
        <v>63</v>
      </c>
      <c r="C50" s="44"/>
      <c r="D50" s="75">
        <f>+D16+D17-D36</f>
        <v>30319.780000000028</v>
      </c>
      <c r="E50" s="75"/>
      <c r="F50" s="75"/>
      <c r="G50" s="75"/>
      <c r="H50" s="75"/>
      <c r="I50" s="75"/>
      <c r="J50" s="75"/>
      <c r="K50" s="75"/>
      <c r="L50" s="75"/>
      <c r="M50" s="75"/>
    </row>
    <row r="51" spans="1:13" s="23" customFormat="1" ht="25.5" x14ac:dyDescent="0.2">
      <c r="A51" s="51" t="s">
        <v>61</v>
      </c>
      <c r="B51" s="52" t="s">
        <v>72</v>
      </c>
      <c r="C51" s="44"/>
      <c r="D51" s="75">
        <f>+D18-F33</f>
        <v>694.5899999999674</v>
      </c>
      <c r="E51" s="75"/>
      <c r="F51" s="75"/>
      <c r="G51" s="75"/>
      <c r="H51" s="75"/>
      <c r="I51" s="75"/>
      <c r="J51" s="75"/>
      <c r="K51" s="75"/>
      <c r="L51" s="75"/>
      <c r="M51" s="75"/>
    </row>
    <row r="52" spans="1:13" s="23" customFormat="1" ht="25.5" x14ac:dyDescent="0.2">
      <c r="A52" s="10" t="s">
        <v>66</v>
      </c>
      <c r="B52" s="44" t="s">
        <v>67</v>
      </c>
      <c r="C52" s="44"/>
      <c r="D52" s="75">
        <f>+D19-F34</f>
        <v>11673.170000000042</v>
      </c>
      <c r="E52" s="75"/>
      <c r="F52" s="75"/>
      <c r="G52" s="75"/>
      <c r="H52" s="75"/>
      <c r="I52" s="75"/>
      <c r="J52" s="75"/>
      <c r="K52" s="75"/>
      <c r="L52" s="75"/>
      <c r="M52" s="75"/>
    </row>
    <row r="53" spans="1:13" s="23" customFormat="1" ht="25.5" x14ac:dyDescent="0.2">
      <c r="A53" s="51" t="s">
        <v>68</v>
      </c>
      <c r="B53" s="44" t="s">
        <v>69</v>
      </c>
      <c r="C53" s="44"/>
      <c r="D53" s="75">
        <f>+D20-F32</f>
        <v>-1261815.2200000002</v>
      </c>
      <c r="E53" s="75"/>
      <c r="F53" s="75"/>
      <c r="G53" s="75"/>
      <c r="H53" s="75"/>
      <c r="I53" s="75"/>
      <c r="J53" s="75"/>
      <c r="K53" s="75"/>
      <c r="L53" s="75"/>
      <c r="M53" s="75"/>
    </row>
    <row r="54" spans="1:13" s="23" customFormat="1" ht="26.25" thickBot="1" x14ac:dyDescent="0.25">
      <c r="A54" s="51" t="s">
        <v>68</v>
      </c>
      <c r="B54" s="44" t="s">
        <v>70</v>
      </c>
      <c r="C54" s="44"/>
      <c r="D54" s="75">
        <f>+D21-F35</f>
        <v>302.12999999988824</v>
      </c>
      <c r="E54" s="75"/>
      <c r="F54" s="75"/>
      <c r="G54" s="75"/>
      <c r="H54" s="75"/>
      <c r="I54" s="75"/>
      <c r="J54" s="75"/>
      <c r="K54" s="75"/>
      <c r="L54" s="75"/>
      <c r="M54" s="75"/>
    </row>
    <row r="55" spans="1:13" ht="13.5" thickBot="1" x14ac:dyDescent="0.25">
      <c r="A55" s="21" t="s">
        <v>10</v>
      </c>
      <c r="B55" s="22"/>
      <c r="C55" s="23"/>
      <c r="D55" s="88">
        <f>SUM(D42:D54)</f>
        <v>3033160.850000001</v>
      </c>
    </row>
    <row r="56" spans="1:13" s="23" customFormat="1" x14ac:dyDescent="0.2">
      <c r="A56" s="25"/>
      <c r="B56" s="26"/>
      <c r="D56" s="89"/>
      <c r="E56" s="75"/>
      <c r="F56" s="75"/>
      <c r="G56" s="75"/>
      <c r="H56" s="75"/>
      <c r="I56" s="75"/>
      <c r="J56" s="75"/>
      <c r="K56" s="75"/>
      <c r="L56" s="75"/>
      <c r="M56" s="75"/>
    </row>
    <row r="57" spans="1:13" s="23" customFormat="1" x14ac:dyDescent="0.2">
      <c r="A57" s="25"/>
      <c r="B57" s="26"/>
      <c r="D57" s="79"/>
      <c r="E57" s="75"/>
      <c r="F57" s="75"/>
      <c r="G57" s="75"/>
      <c r="H57" s="75"/>
      <c r="I57" s="75"/>
      <c r="J57" s="75"/>
      <c r="K57" s="75"/>
      <c r="L57" s="75"/>
      <c r="M57" s="75"/>
    </row>
    <row r="58" spans="1:13" s="23" customFormat="1" x14ac:dyDescent="0.2">
      <c r="A58" s="25"/>
      <c r="B58" s="26"/>
      <c r="D58" s="75"/>
      <c r="E58" s="75"/>
      <c r="F58" s="75"/>
      <c r="G58" s="75"/>
      <c r="H58" s="75"/>
      <c r="I58" s="75"/>
      <c r="J58" s="75"/>
      <c r="K58" s="75"/>
      <c r="L58" s="75"/>
      <c r="M58" s="75"/>
    </row>
    <row r="59" spans="1:13" s="23" customFormat="1" x14ac:dyDescent="0.2">
      <c r="A59" s="25"/>
      <c r="B59" s="26"/>
      <c r="D59" s="75"/>
      <c r="E59" s="75"/>
      <c r="F59" s="75"/>
      <c r="G59" s="75"/>
      <c r="H59" s="75"/>
      <c r="I59" s="75"/>
      <c r="J59" s="75"/>
      <c r="K59" s="75"/>
      <c r="L59" s="75"/>
      <c r="M59" s="75"/>
    </row>
    <row r="60" spans="1:13" s="23" customFormat="1" x14ac:dyDescent="0.2">
      <c r="A60" s="25"/>
      <c r="B60" s="26"/>
      <c r="D60" s="75"/>
      <c r="E60" s="90"/>
      <c r="F60" s="75"/>
      <c r="G60" s="75"/>
      <c r="H60" s="75"/>
      <c r="I60" s="75"/>
      <c r="J60" s="75"/>
      <c r="K60" s="75"/>
      <c r="L60" s="75"/>
      <c r="M60" s="75"/>
    </row>
    <row r="61" spans="1:13" s="23" customFormat="1" x14ac:dyDescent="0.2">
      <c r="A61" s="25"/>
      <c r="B61" s="26"/>
      <c r="D61" s="75"/>
      <c r="E61" s="90"/>
      <c r="F61" s="75"/>
      <c r="G61" s="75"/>
      <c r="H61" s="75"/>
      <c r="I61" s="75"/>
      <c r="J61" s="75"/>
      <c r="K61" s="75"/>
      <c r="L61" s="75"/>
      <c r="M61" s="75"/>
    </row>
    <row r="62" spans="1:13" x14ac:dyDescent="0.2">
      <c r="A62" s="1"/>
      <c r="B62" s="10"/>
    </row>
    <row r="63" spans="1:13" x14ac:dyDescent="0.2">
      <c r="A63" s="1"/>
      <c r="B63" s="10"/>
    </row>
    <row r="66" spans="1:5" x14ac:dyDescent="0.2">
      <c r="A66" s="1"/>
      <c r="B66" s="10"/>
    </row>
    <row r="67" spans="1:5" x14ac:dyDescent="0.2">
      <c r="A67" s="1"/>
      <c r="B67" s="10"/>
    </row>
    <row r="68" spans="1:5" x14ac:dyDescent="0.2">
      <c r="A68" s="1"/>
      <c r="B68" s="10"/>
    </row>
    <row r="69" spans="1:5" x14ac:dyDescent="0.2">
      <c r="A69" s="1"/>
      <c r="B69" s="10"/>
    </row>
    <row r="73" spans="1:5" x14ac:dyDescent="0.2">
      <c r="D73" s="91"/>
    </row>
    <row r="75" spans="1:5" x14ac:dyDescent="0.2">
      <c r="E75" s="90"/>
    </row>
    <row r="76" spans="1:5" x14ac:dyDescent="0.2">
      <c r="E76" s="90"/>
    </row>
    <row r="88" spans="4:5" x14ac:dyDescent="0.2">
      <c r="D88" s="91"/>
    </row>
    <row r="90" spans="4:5" x14ac:dyDescent="0.2">
      <c r="E90" s="90"/>
    </row>
    <row r="107" spans="4:4" x14ac:dyDescent="0.2">
      <c r="D107" s="79"/>
    </row>
    <row r="108" spans="4:4" x14ac:dyDescent="0.2">
      <c r="D108" s="79"/>
    </row>
  </sheetData>
  <pageMargins left="0.27559055118110237" right="0.23622047244094491" top="0.98425196850393704" bottom="0.98425196850393704" header="0.51181102362204722" footer="0.51181102362204722"/>
  <pageSetup paperSize="9" scale="85" orientation="landscape" r:id="rId1"/>
  <headerFooter alignWithMargins="0">
    <oddHeader>&amp;LCONSUNTIVO 2017
&amp;CRIEPILOGO CONTRIBUTI CONTO CAPITALE  ASL AL&amp;R&amp;"Arial,Grassetto"REGIONE PIEMONTE
ASL AL</oddHeader>
    <oddFooter>&amp;L&amp;"Arial,Grassetto Corsivo"30/04/2019&amp;R&amp;P</oddFooter>
  </headerFooter>
  <rowBreaks count="2" manualBreakCount="2">
    <brk id="23" max="16383" man="1"/>
    <brk id="38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67"/>
  <sheetViews>
    <sheetView tabSelected="1" showWhiteSpace="0" view="pageBreakPreview" topLeftCell="B31" zoomScale="60" zoomScaleNormal="100" workbookViewId="0">
      <selection activeCell="J11" sqref="J11"/>
    </sheetView>
  </sheetViews>
  <sheetFormatPr defaultRowHeight="12.75" x14ac:dyDescent="0.2"/>
  <cols>
    <col min="1" max="1" width="16.140625" style="3" customWidth="1"/>
    <col min="2" max="2" width="75.28515625" style="3" customWidth="1"/>
    <col min="3" max="3" width="14" style="3" customWidth="1"/>
    <col min="4" max="4" width="16.28515625" style="73" bestFit="1" customWidth="1"/>
    <col min="5" max="5" width="23.28515625" style="73" bestFit="1" customWidth="1"/>
    <col min="6" max="6" width="21.85546875" style="73" bestFit="1" customWidth="1"/>
    <col min="7" max="7" width="12" style="73" bestFit="1" customWidth="1"/>
    <col min="8" max="8" width="9.85546875" style="73" bestFit="1" customWidth="1"/>
    <col min="9" max="9" width="11.140625" style="73" bestFit="1" customWidth="1"/>
    <col min="10" max="10" width="9.85546875" style="73" bestFit="1" customWidth="1"/>
    <col min="11" max="13" width="9.140625" style="73" customWidth="1"/>
    <col min="14" max="16384" width="9.140625" style="3"/>
  </cols>
  <sheetData>
    <row r="2" spans="1:13" x14ac:dyDescent="0.2">
      <c r="A2" s="1"/>
      <c r="B2" s="2" t="s">
        <v>75</v>
      </c>
    </row>
    <row r="3" spans="1:13" ht="61.5" customHeight="1" x14ac:dyDescent="0.2">
      <c r="A3" s="4" t="s">
        <v>1</v>
      </c>
      <c r="B3" s="5" t="s">
        <v>2</v>
      </c>
      <c r="C3" s="4">
        <v>2008</v>
      </c>
      <c r="D3" s="74" t="s">
        <v>3</v>
      </c>
      <c r="E3" s="75"/>
    </row>
    <row r="4" spans="1:13" s="23" customFormat="1" ht="25.5" x14ac:dyDescent="0.2">
      <c r="A4" s="51" t="s">
        <v>41</v>
      </c>
      <c r="B4" s="52" t="s">
        <v>76</v>
      </c>
      <c r="C4" s="44"/>
      <c r="D4" s="75">
        <v>830000</v>
      </c>
      <c r="E4" s="75"/>
      <c r="F4" s="75"/>
      <c r="G4" s="75"/>
      <c r="H4" s="75"/>
      <c r="I4" s="75"/>
      <c r="J4" s="75"/>
      <c r="K4" s="75"/>
      <c r="L4" s="75"/>
      <c r="M4" s="75"/>
    </row>
    <row r="5" spans="1:13" s="23" customFormat="1" ht="25.5" x14ac:dyDescent="0.2">
      <c r="A5" s="51" t="s">
        <v>41</v>
      </c>
      <c r="B5" s="52" t="s">
        <v>77</v>
      </c>
      <c r="C5" s="44"/>
      <c r="D5" s="75">
        <v>780000</v>
      </c>
      <c r="E5" s="75"/>
      <c r="F5" s="75"/>
      <c r="G5" s="75"/>
      <c r="H5" s="75"/>
      <c r="I5" s="75"/>
      <c r="J5" s="75"/>
      <c r="K5" s="75"/>
      <c r="L5" s="75"/>
      <c r="M5" s="75"/>
    </row>
    <row r="6" spans="1:13" s="23" customFormat="1" ht="25.5" x14ac:dyDescent="0.2">
      <c r="A6" s="51" t="s">
        <v>41</v>
      </c>
      <c r="B6" s="52" t="s">
        <v>78</v>
      </c>
      <c r="C6" s="44"/>
      <c r="D6" s="75">
        <v>850000</v>
      </c>
      <c r="E6" s="75"/>
      <c r="F6" s="75"/>
      <c r="G6" s="75"/>
      <c r="H6" s="75"/>
      <c r="I6" s="75"/>
      <c r="J6" s="75"/>
      <c r="K6" s="75"/>
      <c r="L6" s="75"/>
      <c r="M6" s="75"/>
    </row>
    <row r="7" spans="1:13" s="23" customFormat="1" ht="25.5" x14ac:dyDescent="0.2">
      <c r="A7" s="51" t="s">
        <v>41</v>
      </c>
      <c r="B7" s="52" t="s">
        <v>42</v>
      </c>
      <c r="C7" s="44"/>
      <c r="D7" s="75">
        <v>1700000</v>
      </c>
      <c r="E7" s="75"/>
      <c r="F7" s="75"/>
      <c r="G7" s="75"/>
      <c r="H7" s="75"/>
      <c r="I7" s="75"/>
      <c r="J7" s="75"/>
      <c r="K7" s="75"/>
      <c r="L7" s="75"/>
      <c r="M7" s="75"/>
    </row>
    <row r="8" spans="1:13" s="23" customFormat="1" ht="25.5" x14ac:dyDescent="0.2">
      <c r="A8" s="51" t="s">
        <v>41</v>
      </c>
      <c r="B8" s="52" t="s">
        <v>79</v>
      </c>
      <c r="C8" s="44"/>
      <c r="D8" s="75">
        <v>900000</v>
      </c>
      <c r="E8" s="75"/>
      <c r="F8" s="75"/>
      <c r="G8" s="75"/>
      <c r="H8" s="75"/>
      <c r="I8" s="75"/>
      <c r="J8" s="75"/>
      <c r="K8" s="75"/>
      <c r="L8" s="75"/>
      <c r="M8" s="75"/>
    </row>
    <row r="9" spans="1:13" s="23" customFormat="1" ht="25.5" x14ac:dyDescent="0.2">
      <c r="A9" s="51" t="s">
        <v>41</v>
      </c>
      <c r="B9" s="52" t="s">
        <v>80</v>
      </c>
      <c r="C9" s="44"/>
      <c r="D9" s="75">
        <v>890000</v>
      </c>
      <c r="E9" s="75"/>
      <c r="F9" s="75"/>
      <c r="G9" s="75"/>
      <c r="H9" s="75"/>
      <c r="I9" s="75"/>
      <c r="J9" s="75"/>
      <c r="K9" s="75"/>
      <c r="L9" s="75"/>
      <c r="M9" s="75"/>
    </row>
    <row r="10" spans="1:13" s="23" customFormat="1" ht="25.5" x14ac:dyDescent="0.2">
      <c r="A10" s="51" t="s">
        <v>41</v>
      </c>
      <c r="B10" s="52" t="s">
        <v>81</v>
      </c>
      <c r="C10" s="44"/>
      <c r="D10" s="75">
        <f>550000+350000</f>
        <v>900000</v>
      </c>
      <c r="E10" s="75"/>
      <c r="F10" s="75"/>
      <c r="G10" s="75"/>
      <c r="H10" s="75"/>
      <c r="I10" s="75"/>
      <c r="J10" s="75"/>
      <c r="K10" s="75"/>
      <c r="L10" s="75"/>
      <c r="M10" s="75"/>
    </row>
    <row r="11" spans="1:13" s="23" customFormat="1" ht="25.5" x14ac:dyDescent="0.2">
      <c r="A11" s="51" t="s">
        <v>41</v>
      </c>
      <c r="B11" s="52" t="s">
        <v>82</v>
      </c>
      <c r="C11" s="44"/>
      <c r="D11" s="92">
        <v>-200000</v>
      </c>
      <c r="E11" s="75"/>
      <c r="F11" s="75"/>
      <c r="G11" s="75"/>
      <c r="H11" s="75"/>
      <c r="I11" s="75"/>
      <c r="J11" s="75"/>
      <c r="K11" s="75"/>
      <c r="L11" s="75"/>
      <c r="M11" s="75"/>
    </row>
    <row r="12" spans="1:13" s="23" customFormat="1" ht="25.5" x14ac:dyDescent="0.2">
      <c r="A12" s="51" t="s">
        <v>41</v>
      </c>
      <c r="B12" s="52" t="s">
        <v>83</v>
      </c>
      <c r="C12" s="44"/>
      <c r="D12" s="92">
        <v>-100000</v>
      </c>
      <c r="E12" s="75"/>
      <c r="F12" s="75"/>
      <c r="G12" s="75"/>
      <c r="H12" s="75"/>
      <c r="I12" s="75"/>
      <c r="J12" s="75"/>
      <c r="K12" s="75"/>
      <c r="L12" s="75"/>
      <c r="M12" s="75"/>
    </row>
    <row r="13" spans="1:13" s="23" customFormat="1" ht="25.5" x14ac:dyDescent="0.2">
      <c r="A13" s="51" t="s">
        <v>84</v>
      </c>
      <c r="B13" s="52" t="s">
        <v>85</v>
      </c>
      <c r="C13" s="44"/>
      <c r="D13" s="75">
        <f>1335072.29+921844.62</f>
        <v>2256916.91</v>
      </c>
      <c r="E13" s="75"/>
      <c r="F13" s="75"/>
      <c r="G13" s="75"/>
      <c r="H13" s="75"/>
      <c r="I13" s="75"/>
      <c r="J13" s="75"/>
      <c r="K13" s="75"/>
      <c r="L13" s="75"/>
      <c r="M13" s="75"/>
    </row>
    <row r="14" spans="1:13" s="23" customFormat="1" ht="25.5" x14ac:dyDescent="0.2">
      <c r="A14" s="51" t="s">
        <v>84</v>
      </c>
      <c r="B14" s="77" t="s">
        <v>86</v>
      </c>
      <c r="C14" s="44"/>
      <c r="D14" s="93">
        <v>-0.26</v>
      </c>
      <c r="E14" s="73"/>
      <c r="F14" s="75"/>
      <c r="G14" s="75"/>
      <c r="H14" s="75"/>
      <c r="I14" s="75"/>
      <c r="J14" s="75"/>
      <c r="K14" s="75"/>
      <c r="L14" s="75"/>
      <c r="M14" s="75"/>
    </row>
    <row r="15" spans="1:13" s="23" customFormat="1" ht="25.5" x14ac:dyDescent="0.2">
      <c r="A15" s="51" t="s">
        <v>84</v>
      </c>
      <c r="B15" s="52" t="s">
        <v>87</v>
      </c>
      <c r="C15" s="44"/>
      <c r="D15" s="75">
        <v>4483904.62</v>
      </c>
      <c r="E15" s="75"/>
      <c r="F15" s="75"/>
      <c r="G15" s="75"/>
      <c r="H15" s="75"/>
      <c r="I15" s="75"/>
      <c r="J15" s="75"/>
      <c r="K15" s="75"/>
      <c r="L15" s="75"/>
      <c r="M15" s="75"/>
    </row>
    <row r="16" spans="1:13" s="23" customFormat="1" ht="25.5" x14ac:dyDescent="0.2">
      <c r="A16" s="51" t="s">
        <v>84</v>
      </c>
      <c r="B16" s="52" t="s">
        <v>88</v>
      </c>
      <c r="C16" s="44"/>
      <c r="D16" s="75">
        <v>523506.54</v>
      </c>
      <c r="E16" s="75"/>
      <c r="F16" s="75"/>
      <c r="G16" s="75"/>
      <c r="H16" s="75"/>
      <c r="I16" s="75"/>
      <c r="J16" s="75"/>
      <c r="K16" s="75"/>
      <c r="L16" s="75"/>
      <c r="M16" s="75"/>
    </row>
    <row r="17" spans="1:13" s="23" customFormat="1" ht="25.5" x14ac:dyDescent="0.2">
      <c r="A17" s="51" t="s">
        <v>84</v>
      </c>
      <c r="B17" s="52" t="s">
        <v>89</v>
      </c>
      <c r="C17" s="44"/>
      <c r="D17" s="92">
        <v>-14606.97</v>
      </c>
      <c r="E17" s="75"/>
      <c r="F17" s="75"/>
      <c r="G17" s="75"/>
      <c r="H17" s="75"/>
      <c r="I17" s="75"/>
      <c r="J17" s="75"/>
      <c r="K17" s="75"/>
      <c r="L17" s="75"/>
      <c r="M17" s="75"/>
    </row>
    <row r="18" spans="1:13" s="23" customFormat="1" ht="25.5" x14ac:dyDescent="0.2">
      <c r="A18" s="51" t="s">
        <v>90</v>
      </c>
      <c r="B18" s="52" t="s">
        <v>91</v>
      </c>
      <c r="C18" s="44"/>
      <c r="D18" s="75">
        <v>785014.49</v>
      </c>
      <c r="E18" s="75"/>
      <c r="F18" s="75"/>
      <c r="G18" s="75"/>
      <c r="H18" s="75"/>
      <c r="I18" s="75"/>
      <c r="J18" s="75"/>
      <c r="K18" s="75"/>
      <c r="L18" s="75"/>
      <c r="M18" s="75"/>
    </row>
    <row r="19" spans="1:13" s="95" customFormat="1" ht="25.5" x14ac:dyDescent="0.2">
      <c r="A19" s="76" t="s">
        <v>90</v>
      </c>
      <c r="B19" s="77" t="s">
        <v>92</v>
      </c>
      <c r="C19" s="94"/>
      <c r="D19" s="78">
        <v>-778102.78</v>
      </c>
      <c r="E19" s="78"/>
      <c r="F19" s="78"/>
      <c r="G19" s="78"/>
      <c r="H19" s="78"/>
      <c r="I19" s="78"/>
      <c r="J19" s="78"/>
      <c r="K19" s="78"/>
      <c r="L19" s="78"/>
      <c r="M19" s="78"/>
    </row>
    <row r="20" spans="1:13" s="23" customFormat="1" ht="26.25" thickBot="1" x14ac:dyDescent="0.25">
      <c r="A20" s="51" t="s">
        <v>93</v>
      </c>
      <c r="B20" s="96" t="s">
        <v>94</v>
      </c>
      <c r="C20" s="44"/>
      <c r="D20" s="75">
        <v>568102.59</v>
      </c>
      <c r="E20" s="75"/>
      <c r="F20" s="75"/>
      <c r="G20" s="75"/>
      <c r="H20" s="75"/>
      <c r="I20" s="75"/>
      <c r="J20" s="75"/>
      <c r="K20" s="75"/>
      <c r="L20" s="75"/>
      <c r="M20" s="75"/>
    </row>
    <row r="21" spans="1:13" ht="18" customHeight="1" thickBot="1" x14ac:dyDescent="0.25">
      <c r="A21" s="6" t="s">
        <v>4</v>
      </c>
      <c r="B21" s="7"/>
      <c r="C21" s="46"/>
      <c r="D21" s="79">
        <f>SUM(D4:D20)</f>
        <v>14374735.139999999</v>
      </c>
    </row>
    <row r="22" spans="1:13" x14ac:dyDescent="0.2">
      <c r="A22" s="1"/>
      <c r="B22" s="10"/>
    </row>
    <row r="23" spans="1:13" x14ac:dyDescent="0.2">
      <c r="A23" s="1"/>
      <c r="B23" s="2" t="s">
        <v>14</v>
      </c>
    </row>
    <row r="24" spans="1:13" ht="51" x14ac:dyDescent="0.2">
      <c r="A24" s="11" t="s">
        <v>1</v>
      </c>
      <c r="B24" s="12" t="s">
        <v>2</v>
      </c>
      <c r="C24" s="11">
        <v>2008</v>
      </c>
      <c r="D24" s="80" t="s">
        <v>5</v>
      </c>
      <c r="E24" s="80" t="s">
        <v>6</v>
      </c>
      <c r="F24" s="80" t="s">
        <v>7</v>
      </c>
    </row>
    <row r="25" spans="1:13" s="101" customFormat="1" ht="25.5" x14ac:dyDescent="0.2">
      <c r="A25" s="97" t="s">
        <v>41</v>
      </c>
      <c r="B25" s="98" t="s">
        <v>76</v>
      </c>
      <c r="C25" s="99"/>
      <c r="D25" s="100"/>
      <c r="E25" s="100">
        <v>724788</v>
      </c>
      <c r="F25" s="100">
        <f>+D25+E25</f>
        <v>724788</v>
      </c>
      <c r="G25" s="100"/>
      <c r="H25" s="100"/>
      <c r="I25" s="100"/>
      <c r="J25" s="100"/>
      <c r="K25" s="100"/>
      <c r="L25" s="100"/>
      <c r="M25" s="100"/>
    </row>
    <row r="26" spans="1:13" s="101" customFormat="1" ht="25.5" x14ac:dyDescent="0.2">
      <c r="A26" s="97" t="s">
        <v>41</v>
      </c>
      <c r="B26" s="98" t="s">
        <v>77</v>
      </c>
      <c r="C26" s="99"/>
      <c r="D26" s="100"/>
      <c r="E26" s="100">
        <v>596486.24</v>
      </c>
      <c r="F26" s="100">
        <f>+D26+E26</f>
        <v>596486.24</v>
      </c>
      <c r="G26" s="100"/>
      <c r="H26" s="100"/>
      <c r="I26" s="100"/>
      <c r="J26" s="100"/>
      <c r="K26" s="100"/>
      <c r="L26" s="100"/>
      <c r="M26" s="100"/>
    </row>
    <row r="27" spans="1:13" s="101" customFormat="1" ht="25.5" x14ac:dyDescent="0.2">
      <c r="A27" s="97" t="s">
        <v>41</v>
      </c>
      <c r="B27" s="98" t="s">
        <v>78</v>
      </c>
      <c r="C27" s="102"/>
      <c r="D27" s="103"/>
      <c r="E27" s="103">
        <v>761040</v>
      </c>
      <c r="F27" s="100">
        <f t="shared" ref="F27:F33" si="0">+D27+E27</f>
        <v>761040</v>
      </c>
      <c r="G27" s="100"/>
      <c r="H27" s="100"/>
      <c r="I27" s="100"/>
      <c r="J27" s="100"/>
      <c r="K27" s="100"/>
      <c r="L27" s="100"/>
      <c r="M27" s="100"/>
    </row>
    <row r="28" spans="1:13" s="101" customFormat="1" ht="25.5" x14ac:dyDescent="0.2">
      <c r="A28" s="97" t="s">
        <v>41</v>
      </c>
      <c r="B28" s="98" t="s">
        <v>42</v>
      </c>
      <c r="C28" s="99"/>
      <c r="D28" s="100"/>
      <c r="E28" s="100">
        <v>750000</v>
      </c>
      <c r="F28" s="100">
        <f t="shared" si="0"/>
        <v>750000</v>
      </c>
      <c r="G28" s="100"/>
      <c r="H28" s="100"/>
      <c r="I28" s="100"/>
      <c r="J28" s="100"/>
      <c r="K28" s="100"/>
      <c r="L28" s="100"/>
      <c r="M28" s="100"/>
    </row>
    <row r="29" spans="1:13" s="101" customFormat="1" ht="25.5" x14ac:dyDescent="0.2">
      <c r="A29" s="97" t="s">
        <v>41</v>
      </c>
      <c r="B29" s="98" t="s">
        <v>79</v>
      </c>
      <c r="C29" s="99"/>
      <c r="D29" s="100"/>
      <c r="E29" s="100">
        <v>900000</v>
      </c>
      <c r="F29" s="100">
        <f t="shared" si="0"/>
        <v>900000</v>
      </c>
      <c r="G29" s="100"/>
      <c r="H29" s="100"/>
      <c r="I29" s="100"/>
      <c r="J29" s="100"/>
      <c r="K29" s="100"/>
      <c r="L29" s="100"/>
      <c r="M29" s="100"/>
    </row>
    <row r="30" spans="1:13" s="101" customFormat="1" ht="25.5" x14ac:dyDescent="0.2">
      <c r="A30" s="97" t="s">
        <v>41</v>
      </c>
      <c r="B30" s="98" t="s">
        <v>80</v>
      </c>
      <c r="C30" s="102"/>
      <c r="D30" s="103"/>
      <c r="E30" s="103">
        <v>786754.8</v>
      </c>
      <c r="F30" s="100">
        <f t="shared" si="0"/>
        <v>786754.8</v>
      </c>
      <c r="G30" s="100"/>
      <c r="H30" s="100"/>
      <c r="I30" s="100"/>
      <c r="J30" s="100"/>
      <c r="K30" s="100"/>
      <c r="L30" s="100"/>
      <c r="M30" s="100"/>
    </row>
    <row r="31" spans="1:13" s="101" customFormat="1" ht="25.5" x14ac:dyDescent="0.2">
      <c r="A31" s="97" t="s">
        <v>41</v>
      </c>
      <c r="B31" s="98" t="s">
        <v>81</v>
      </c>
      <c r="C31" s="99"/>
      <c r="D31" s="100">
        <v>59341.72</v>
      </c>
      <c r="E31" s="100">
        <v>410461.9</v>
      </c>
      <c r="F31" s="100">
        <f t="shared" si="0"/>
        <v>469803.62</v>
      </c>
      <c r="G31" s="100"/>
      <c r="H31" s="100"/>
      <c r="I31" s="100"/>
      <c r="J31" s="100"/>
      <c r="K31" s="100"/>
      <c r="L31" s="100"/>
      <c r="M31" s="100"/>
    </row>
    <row r="32" spans="1:13" s="101" customFormat="1" ht="25.5" x14ac:dyDescent="0.2">
      <c r="A32" s="97" t="s">
        <v>84</v>
      </c>
      <c r="B32" s="98" t="s">
        <v>85</v>
      </c>
      <c r="C32" s="99"/>
      <c r="D32" s="100">
        <v>0</v>
      </c>
      <c r="E32" s="100">
        <v>2256916.65</v>
      </c>
      <c r="F32" s="100">
        <f t="shared" si="0"/>
        <v>2256916.65</v>
      </c>
      <c r="G32" s="100"/>
      <c r="H32" s="100"/>
      <c r="I32" s="100"/>
      <c r="J32" s="100"/>
      <c r="K32" s="100"/>
      <c r="L32" s="100"/>
      <c r="M32" s="100"/>
    </row>
    <row r="33" spans="1:13" s="101" customFormat="1" ht="25.5" x14ac:dyDescent="0.2">
      <c r="A33" s="97" t="s">
        <v>84</v>
      </c>
      <c r="B33" s="98" t="s">
        <v>87</v>
      </c>
      <c r="C33" s="99"/>
      <c r="D33" s="100">
        <v>353528.23</v>
      </c>
      <c r="E33" s="100">
        <v>4081589.28</v>
      </c>
      <c r="F33" s="100">
        <f t="shared" si="0"/>
        <v>4435117.51</v>
      </c>
      <c r="G33" s="100"/>
      <c r="H33" s="100"/>
      <c r="I33" s="100"/>
      <c r="J33" s="100"/>
      <c r="K33" s="100"/>
      <c r="L33" s="100"/>
      <c r="M33" s="100"/>
    </row>
    <row r="34" spans="1:13" s="101" customFormat="1" ht="25.5" x14ac:dyDescent="0.2">
      <c r="A34" s="97" t="s">
        <v>93</v>
      </c>
      <c r="B34" s="98" t="s">
        <v>95</v>
      </c>
      <c r="C34" s="99"/>
      <c r="D34" s="100">
        <v>506284.63</v>
      </c>
      <c r="E34" s="100">
        <v>28405.13</v>
      </c>
      <c r="F34" s="100">
        <f>+D34+E34</f>
        <v>534689.76</v>
      </c>
      <c r="G34" s="100"/>
      <c r="H34" s="100"/>
      <c r="I34" s="100"/>
      <c r="J34" s="100"/>
      <c r="K34" s="100"/>
      <c r="L34" s="100"/>
      <c r="M34" s="100"/>
    </row>
    <row r="35" spans="1:13" s="101" customFormat="1" ht="25.5" x14ac:dyDescent="0.2">
      <c r="A35" s="97" t="s">
        <v>84</v>
      </c>
      <c r="B35" s="98" t="s">
        <v>88</v>
      </c>
      <c r="C35" s="99"/>
      <c r="D35" s="100">
        <v>0</v>
      </c>
      <c r="E35" s="100">
        <v>494228.51</v>
      </c>
      <c r="F35" s="100">
        <f>+D35+E35</f>
        <v>494228.51</v>
      </c>
      <c r="G35" s="100"/>
      <c r="H35" s="100"/>
      <c r="I35" s="100"/>
      <c r="J35" s="100"/>
      <c r="K35" s="100"/>
      <c r="L35" s="100"/>
      <c r="M35" s="100"/>
    </row>
    <row r="36" spans="1:13" ht="13.5" thickBot="1" x14ac:dyDescent="0.25"/>
    <row r="37" spans="1:13" ht="18" customHeight="1" thickBot="1" x14ac:dyDescent="0.25">
      <c r="A37" s="13" t="s">
        <v>8</v>
      </c>
      <c r="B37" s="14"/>
      <c r="C37" s="15"/>
      <c r="D37" s="84">
        <f>SUM(D25:D35)</f>
        <v>919154.58</v>
      </c>
      <c r="E37" s="85">
        <f>SUM(E25:E35)</f>
        <v>11790670.51</v>
      </c>
      <c r="F37" s="86">
        <f>SUM(F25:F35)</f>
        <v>12709825.09</v>
      </c>
    </row>
    <row r="38" spans="1:13" x14ac:dyDescent="0.2">
      <c r="A38" s="1"/>
      <c r="B38" s="10"/>
    </row>
    <row r="39" spans="1:13" x14ac:dyDescent="0.2">
      <c r="A39" s="1"/>
      <c r="B39" s="2" t="s">
        <v>9</v>
      </c>
    </row>
    <row r="40" spans="1:13" ht="51" x14ac:dyDescent="0.2">
      <c r="A40" s="48" t="s">
        <v>1</v>
      </c>
      <c r="B40" s="49" t="s">
        <v>9</v>
      </c>
      <c r="C40" s="50">
        <v>2008</v>
      </c>
      <c r="D40" s="87" t="s">
        <v>3</v>
      </c>
    </row>
    <row r="41" spans="1:13" s="101" customFormat="1" ht="25.5" x14ac:dyDescent="0.2">
      <c r="A41" s="97" t="s">
        <v>41</v>
      </c>
      <c r="B41" s="98" t="s">
        <v>76</v>
      </c>
      <c r="C41" s="99"/>
      <c r="D41" s="100">
        <f>+D4-F25</f>
        <v>105212</v>
      </c>
      <c r="E41" s="100"/>
      <c r="F41" s="100"/>
      <c r="G41" s="100"/>
      <c r="H41" s="100"/>
      <c r="I41" s="100"/>
      <c r="J41" s="100"/>
      <c r="K41" s="100"/>
      <c r="L41" s="100"/>
      <c r="M41" s="100"/>
    </row>
    <row r="42" spans="1:13" s="101" customFormat="1" ht="25.5" x14ac:dyDescent="0.2">
      <c r="A42" s="97" t="s">
        <v>41</v>
      </c>
      <c r="B42" s="98" t="s">
        <v>77</v>
      </c>
      <c r="C42" s="99"/>
      <c r="D42" s="100">
        <f>+D5-F26</f>
        <v>183513.76</v>
      </c>
      <c r="E42" s="100"/>
      <c r="F42" s="100"/>
      <c r="G42" s="100"/>
      <c r="H42" s="100"/>
      <c r="I42" s="100"/>
      <c r="J42" s="100"/>
      <c r="K42" s="100"/>
      <c r="L42" s="100"/>
      <c r="M42" s="100"/>
    </row>
    <row r="43" spans="1:13" s="101" customFormat="1" ht="25.5" x14ac:dyDescent="0.2">
      <c r="A43" s="97" t="s">
        <v>41</v>
      </c>
      <c r="B43" s="98" t="s">
        <v>78</v>
      </c>
      <c r="C43" s="99"/>
      <c r="D43" s="100">
        <f>+D6-F27</f>
        <v>88960</v>
      </c>
      <c r="E43" s="100"/>
      <c r="F43" s="100"/>
      <c r="G43" s="100"/>
      <c r="H43" s="100"/>
      <c r="I43" s="100"/>
      <c r="J43" s="100"/>
      <c r="K43" s="100"/>
      <c r="L43" s="100"/>
      <c r="M43" s="100"/>
    </row>
    <row r="44" spans="1:13" s="101" customFormat="1" ht="25.5" x14ac:dyDescent="0.2">
      <c r="A44" s="97" t="s">
        <v>41</v>
      </c>
      <c r="B44" s="98" t="s">
        <v>42</v>
      </c>
      <c r="C44" s="99"/>
      <c r="D44" s="100">
        <f>+D7-F28</f>
        <v>950000</v>
      </c>
      <c r="E44" s="100"/>
      <c r="F44" s="100"/>
      <c r="G44" s="100"/>
      <c r="H44" s="100"/>
      <c r="I44" s="100"/>
      <c r="J44" s="100"/>
      <c r="K44" s="100"/>
      <c r="L44" s="100"/>
      <c r="M44" s="100"/>
    </row>
    <row r="45" spans="1:13" s="101" customFormat="1" ht="25.5" x14ac:dyDescent="0.2">
      <c r="A45" s="97" t="s">
        <v>41</v>
      </c>
      <c r="B45" s="98" t="s">
        <v>80</v>
      </c>
      <c r="C45" s="99"/>
      <c r="D45" s="100">
        <f>+D9-F30</f>
        <v>103245.19999999995</v>
      </c>
      <c r="E45" s="100"/>
      <c r="F45" s="100"/>
      <c r="G45" s="100"/>
      <c r="H45" s="100"/>
      <c r="I45" s="100"/>
      <c r="J45" s="100"/>
      <c r="K45" s="100"/>
      <c r="L45" s="100"/>
      <c r="M45" s="100"/>
    </row>
    <row r="46" spans="1:13" s="101" customFormat="1" ht="25.5" x14ac:dyDescent="0.2">
      <c r="A46" s="97" t="s">
        <v>41</v>
      </c>
      <c r="B46" s="98" t="s">
        <v>81</v>
      </c>
      <c r="C46" s="99"/>
      <c r="D46" s="100">
        <f>+D10+D11+D12-F31</f>
        <v>130196.38</v>
      </c>
      <c r="E46" s="100"/>
      <c r="F46" s="100"/>
      <c r="G46" s="100"/>
      <c r="H46" s="100"/>
      <c r="I46" s="100"/>
      <c r="J46" s="100"/>
      <c r="K46" s="100"/>
      <c r="L46" s="100"/>
      <c r="M46" s="100"/>
    </row>
    <row r="47" spans="1:13" s="101" customFormat="1" ht="25.5" x14ac:dyDescent="0.2">
      <c r="A47" s="97" t="s">
        <v>84</v>
      </c>
      <c r="B47" s="98" t="s">
        <v>87</v>
      </c>
      <c r="C47" s="99"/>
      <c r="D47" s="100">
        <f>+D15-F33</f>
        <v>48787.110000000335</v>
      </c>
      <c r="E47" s="100"/>
      <c r="F47" s="100"/>
      <c r="G47" s="100"/>
      <c r="H47" s="100"/>
      <c r="I47" s="100"/>
      <c r="J47" s="100"/>
      <c r="K47" s="100"/>
      <c r="L47" s="100"/>
      <c r="M47" s="100"/>
    </row>
    <row r="48" spans="1:13" s="101" customFormat="1" ht="25.5" x14ac:dyDescent="0.2">
      <c r="A48" s="97" t="s">
        <v>84</v>
      </c>
      <c r="B48" s="98" t="s">
        <v>88</v>
      </c>
      <c r="C48" s="99"/>
      <c r="D48" s="100">
        <f>+D16+D17-F35</f>
        <v>14671.059999999998</v>
      </c>
      <c r="E48" s="100"/>
      <c r="F48" s="100"/>
      <c r="G48" s="100"/>
      <c r="H48" s="100"/>
      <c r="I48" s="100"/>
      <c r="J48" s="100"/>
      <c r="K48" s="100"/>
      <c r="L48" s="100"/>
      <c r="M48" s="100"/>
    </row>
    <row r="49" spans="1:13" s="101" customFormat="1" ht="25.5" x14ac:dyDescent="0.2">
      <c r="A49" s="97" t="s">
        <v>93</v>
      </c>
      <c r="B49" s="98" t="s">
        <v>95</v>
      </c>
      <c r="C49" s="99"/>
      <c r="D49" s="100">
        <f>+D20-F34</f>
        <v>33412.829999999958</v>
      </c>
      <c r="E49" s="100"/>
      <c r="F49" s="100"/>
      <c r="G49" s="100"/>
      <c r="H49" s="100"/>
      <c r="I49" s="100"/>
      <c r="J49" s="100"/>
      <c r="K49" s="100"/>
      <c r="L49" s="100"/>
      <c r="M49" s="100"/>
    </row>
    <row r="50" spans="1:13" s="101" customFormat="1" ht="26.25" thickBot="1" x14ac:dyDescent="0.25">
      <c r="A50" s="97" t="s">
        <v>90</v>
      </c>
      <c r="B50" s="98" t="s">
        <v>91</v>
      </c>
      <c r="C50" s="99"/>
      <c r="D50" s="100">
        <v>6911.71</v>
      </c>
      <c r="E50" s="100"/>
      <c r="F50" s="100"/>
      <c r="G50" s="100"/>
      <c r="H50" s="100"/>
      <c r="I50" s="100"/>
      <c r="J50" s="100"/>
      <c r="K50" s="100"/>
      <c r="L50" s="100"/>
      <c r="M50" s="100"/>
    </row>
    <row r="51" spans="1:13" ht="13.5" thickBot="1" x14ac:dyDescent="0.25">
      <c r="A51" s="21" t="s">
        <v>10</v>
      </c>
      <c r="B51" s="22"/>
      <c r="C51" s="23"/>
      <c r="D51" s="104">
        <f>SUM(D41:D50)</f>
        <v>1664910.0500000003</v>
      </c>
    </row>
    <row r="52" spans="1:13" s="23" customFormat="1" x14ac:dyDescent="0.2">
      <c r="A52" s="25"/>
      <c r="B52" s="26"/>
      <c r="C52" s="105"/>
      <c r="D52" s="89"/>
      <c r="E52" s="75"/>
      <c r="F52" s="75"/>
      <c r="G52" s="75"/>
      <c r="H52" s="75"/>
      <c r="I52" s="75"/>
      <c r="J52" s="75"/>
      <c r="K52" s="75"/>
      <c r="L52" s="75"/>
      <c r="M52" s="75"/>
    </row>
    <row r="53" spans="1:13" s="23" customFormat="1" x14ac:dyDescent="0.2">
      <c r="A53" s="25"/>
      <c r="B53" s="26"/>
      <c r="C53" s="105"/>
      <c r="D53" s="106"/>
      <c r="E53" s="75"/>
      <c r="F53" s="75"/>
      <c r="G53" s="75"/>
      <c r="H53" s="75"/>
      <c r="I53" s="75"/>
      <c r="J53" s="75"/>
      <c r="K53" s="75"/>
      <c r="L53" s="75"/>
      <c r="M53" s="75"/>
    </row>
    <row r="54" spans="1:13" s="23" customFormat="1" x14ac:dyDescent="0.2">
      <c r="A54" s="25"/>
      <c r="B54" s="26"/>
      <c r="D54" s="79"/>
      <c r="E54" s="75"/>
      <c r="F54" s="75"/>
      <c r="G54" s="75"/>
      <c r="H54" s="75"/>
      <c r="I54" s="75"/>
      <c r="J54" s="75"/>
      <c r="K54" s="75"/>
      <c r="L54" s="75"/>
      <c r="M54" s="75"/>
    </row>
    <row r="55" spans="1:13" s="23" customFormat="1" x14ac:dyDescent="0.2">
      <c r="A55" s="25"/>
      <c r="B55" s="26"/>
      <c r="D55" s="79"/>
      <c r="E55" s="75"/>
      <c r="F55" s="75"/>
      <c r="G55" s="75"/>
      <c r="H55" s="75"/>
      <c r="I55" s="75"/>
      <c r="J55" s="75"/>
      <c r="K55" s="75"/>
      <c r="L55" s="75"/>
      <c r="M55" s="75"/>
    </row>
    <row r="56" spans="1:13" s="23" customFormat="1" x14ac:dyDescent="0.2">
      <c r="A56" s="25"/>
      <c r="B56" s="26"/>
      <c r="D56" s="79"/>
      <c r="E56" s="75"/>
      <c r="F56" s="75"/>
      <c r="G56" s="75"/>
      <c r="H56" s="75"/>
      <c r="I56" s="75"/>
      <c r="J56" s="75"/>
      <c r="K56" s="75"/>
      <c r="L56" s="75"/>
      <c r="M56" s="75"/>
    </row>
    <row r="57" spans="1:13" s="23" customFormat="1" x14ac:dyDescent="0.2">
      <c r="A57" s="25"/>
      <c r="B57" s="26"/>
      <c r="D57" s="79"/>
      <c r="E57" s="75"/>
      <c r="F57" s="75"/>
      <c r="G57" s="75"/>
      <c r="H57" s="75"/>
      <c r="I57" s="75"/>
      <c r="J57" s="75"/>
      <c r="K57" s="75"/>
      <c r="L57" s="75"/>
      <c r="M57" s="75"/>
    </row>
    <row r="58" spans="1:13" s="23" customFormat="1" x14ac:dyDescent="0.2">
      <c r="A58" s="25"/>
      <c r="B58" s="26"/>
      <c r="D58" s="79"/>
      <c r="E58" s="75"/>
      <c r="F58" s="75"/>
      <c r="G58" s="75"/>
      <c r="H58" s="75"/>
      <c r="I58" s="75"/>
      <c r="J58" s="75"/>
      <c r="K58" s="75"/>
      <c r="L58" s="75"/>
      <c r="M58" s="75"/>
    </row>
    <row r="59" spans="1:13" s="23" customFormat="1" x14ac:dyDescent="0.2">
      <c r="A59" s="25"/>
      <c r="B59" s="26"/>
      <c r="D59" s="79"/>
      <c r="E59" s="75"/>
      <c r="F59" s="75"/>
      <c r="G59" s="75"/>
      <c r="H59" s="75"/>
      <c r="I59" s="75"/>
      <c r="J59" s="75"/>
      <c r="K59" s="75"/>
      <c r="L59" s="75"/>
      <c r="M59" s="75"/>
    </row>
    <row r="60" spans="1:13" x14ac:dyDescent="0.2">
      <c r="A60" s="1"/>
      <c r="B60" s="10"/>
    </row>
    <row r="61" spans="1:13" x14ac:dyDescent="0.2">
      <c r="A61" s="1"/>
      <c r="B61" s="10"/>
    </row>
    <row r="64" spans="1:13" x14ac:dyDescent="0.2">
      <c r="A64" s="1"/>
      <c r="B64" s="10"/>
    </row>
    <row r="65" spans="1:2" x14ac:dyDescent="0.2">
      <c r="A65" s="1"/>
      <c r="B65" s="10"/>
    </row>
    <row r="66" spans="1:2" x14ac:dyDescent="0.2">
      <c r="A66" s="1"/>
      <c r="B66" s="10"/>
    </row>
    <row r="67" spans="1:2" x14ac:dyDescent="0.2">
      <c r="A67" s="1"/>
      <c r="B67" s="10"/>
    </row>
  </sheetData>
  <pageMargins left="0.27559055118110237" right="0.23622047244094491" top="0.98425196850393704" bottom="0.98425196850393704" header="0.51181102362204722" footer="0.51181102362204722"/>
  <pageSetup paperSize="9" scale="85" orientation="landscape" r:id="rId1"/>
  <headerFooter alignWithMargins="0">
    <oddHeader>&amp;LCONSUNTIVO 2017
&amp;CRIEPILOGO CONTRIBUTI CONTO CAPITALE  ASL AL&amp;R&amp;"Arial,Grassetto"REGIONE PIEMONTE
ASL AL</oddHeader>
    <oddFooter>&amp;L&amp;"Arial,Grassetto Corsivo"30/04/2019&amp;R&amp;P</oddFooter>
  </headerFooter>
  <rowBreaks count="1" manualBreakCount="1">
    <brk id="38" max="5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2:F28"/>
  <sheetViews>
    <sheetView tabSelected="1" view="pageBreakPreview" topLeftCell="B6" zoomScale="60" zoomScaleNormal="100" workbookViewId="0">
      <selection activeCell="J11" sqref="J11"/>
    </sheetView>
  </sheetViews>
  <sheetFormatPr defaultRowHeight="12.75" x14ac:dyDescent="0.2"/>
  <cols>
    <col min="1" max="1" width="16.140625" style="3" customWidth="1"/>
    <col min="2" max="2" width="75.28515625" style="3" customWidth="1"/>
    <col min="3" max="3" width="14" style="3" customWidth="1"/>
    <col min="4" max="4" width="28" style="3" bestFit="1" customWidth="1"/>
    <col min="5" max="5" width="29.42578125" style="3" bestFit="1" customWidth="1"/>
    <col min="6" max="6" width="19.140625" style="3" bestFit="1" customWidth="1"/>
    <col min="7" max="16384" width="9.140625" style="3"/>
  </cols>
  <sheetData>
    <row r="2" spans="1:6" x14ac:dyDescent="0.2">
      <c r="A2" s="1"/>
      <c r="B2" s="2" t="s">
        <v>11</v>
      </c>
    </row>
    <row r="3" spans="1:6" ht="51.75" thickBot="1" x14ac:dyDescent="0.25">
      <c r="A3" s="4"/>
      <c r="B3" s="5"/>
      <c r="C3" s="4" t="s">
        <v>96</v>
      </c>
      <c r="D3" s="5" t="s">
        <v>3</v>
      </c>
    </row>
    <row r="4" spans="1:6" ht="13.5" thickBot="1" x14ac:dyDescent="0.25">
      <c r="A4" s="6" t="s">
        <v>4</v>
      </c>
      <c r="B4" s="7"/>
      <c r="C4" s="107"/>
      <c r="D4" s="40">
        <f>+'cont. reg  c_capit asseg2008AL '!D21+'cont. reg  c_capit asseg2009AL '!D22+'cont. reg  c_capit asseg2010AL'!D7+'cont. reg  c_capit asseg2011'!D5+'cont. reg  c_capit asseg2012 '!D6+'cont. reg  c_capit asseg2013'!D7+'cont. reg  c_capit asseg2016'!D6+'cont. reg  c_capit asseg2018'!D6</f>
        <v>42179483.18999999</v>
      </c>
    </row>
    <row r="5" spans="1:6" x14ac:dyDescent="0.2">
      <c r="A5" s="1"/>
      <c r="B5" s="10"/>
    </row>
    <row r="6" spans="1:6" x14ac:dyDescent="0.2">
      <c r="A6" s="1"/>
      <c r="B6" s="2" t="s">
        <v>14</v>
      </c>
    </row>
    <row r="7" spans="1:6" ht="39" thickBot="1" x14ac:dyDescent="0.25">
      <c r="A7" s="11"/>
      <c r="B7" s="12"/>
      <c r="C7" s="11"/>
      <c r="D7" s="11" t="s">
        <v>5</v>
      </c>
      <c r="E7" s="11" t="s">
        <v>6</v>
      </c>
      <c r="F7" s="11" t="s">
        <v>13</v>
      </c>
    </row>
    <row r="8" spans="1:6" ht="18" customHeight="1" thickBot="1" x14ac:dyDescent="0.25">
      <c r="A8" s="13" t="s">
        <v>8</v>
      </c>
      <c r="B8" s="14"/>
      <c r="C8" s="15"/>
      <c r="D8" s="16">
        <f>+'cont. reg  c_capit asseg2008AL '!D37+'cont. reg  c_capit asseg2009AL '!D38+'cont. reg  c_capit asseg2010AL'!D12+'cont. reg  c_capit asseg2011'!D10+'cont. reg  c_capit asseg2012 '!D11+'cont. reg  c_capit asseg2013'!D13+'cont. reg  c_capit asseg2016'!D11+'cont. reg  c_capit asseg2018'!D11</f>
        <v>7220628.8600000003</v>
      </c>
      <c r="E8" s="17">
        <f>+'cont. reg  c_capit asseg2008AL '!E37+'cont. reg  c_capit asseg2009AL '!E38+'cont. reg  c_capit asseg2010AL'!E12+'cont. reg  c_capit asseg2011'!E10+'cont. reg  c_capit asseg2012 '!E11+'cont. reg  c_capit asseg2013'!E13+'cont. reg  c_capit asseg2014 '!E11+'cont. reg  c_capit asseg2015'!E11+'cont. reg  c_capit asseg2016'!E11+'cont. reg  c_capit asseg2017 '!E11</f>
        <v>21161069.75</v>
      </c>
      <c r="F8" s="18">
        <f>+D8+E8</f>
        <v>28381698.609999999</v>
      </c>
    </row>
    <row r="9" spans="1:6" x14ac:dyDescent="0.2">
      <c r="A9" s="1"/>
      <c r="B9" s="10"/>
      <c r="D9" s="19"/>
      <c r="E9" s="19"/>
      <c r="F9" s="19"/>
    </row>
    <row r="10" spans="1:6" x14ac:dyDescent="0.2">
      <c r="A10" s="1"/>
      <c r="B10" s="2" t="s">
        <v>9</v>
      </c>
    </row>
    <row r="11" spans="1:6" ht="13.5" thickBot="1" x14ac:dyDescent="0.25">
      <c r="A11" s="1"/>
      <c r="B11" s="108"/>
      <c r="D11" s="19"/>
    </row>
    <row r="12" spans="1:6" ht="13.5" thickBot="1" x14ac:dyDescent="0.25">
      <c r="A12" s="21" t="s">
        <v>10</v>
      </c>
      <c r="B12" s="22"/>
      <c r="C12" s="23"/>
      <c r="D12" s="18">
        <f>+'cont. reg  c_capit asseg2008AL '!D51+'cont. reg  c_capit asseg2009AL '!D55+'cont. reg  c_capit asseg2010AL'!D18+'cont. reg  c_capit asseg2012 '!D17+'cont. reg  c_capit asseg2013'!D20+'cont. reg  c_capit asseg2016'!D18+'cont. reg  c_capit asseg2018'!D17</f>
        <v>13797784.580000002</v>
      </c>
      <c r="E12" s="23"/>
      <c r="F12" s="24"/>
    </row>
    <row r="13" spans="1:6" s="23" customFormat="1" x14ac:dyDescent="0.2">
      <c r="A13" s="25"/>
      <c r="B13" s="26"/>
      <c r="D13" s="36"/>
      <c r="E13" s="24"/>
      <c r="F13" s="24"/>
    </row>
    <row r="14" spans="1:6" s="23" customFormat="1" x14ac:dyDescent="0.2">
      <c r="A14" s="25"/>
      <c r="B14" s="26"/>
      <c r="D14" s="36"/>
      <c r="E14" s="28"/>
    </row>
    <row r="15" spans="1:6" s="23" customFormat="1" x14ac:dyDescent="0.2">
      <c r="A15" s="25"/>
      <c r="B15" s="26"/>
      <c r="D15" s="55"/>
    </row>
    <row r="16" spans="1:6" s="23" customFormat="1" x14ac:dyDescent="0.2">
      <c r="A16" s="25"/>
      <c r="B16" s="26"/>
      <c r="D16" s="36"/>
      <c r="E16" s="24"/>
    </row>
    <row r="17" spans="1:5" s="23" customFormat="1" x14ac:dyDescent="0.2">
      <c r="A17" s="25"/>
      <c r="B17" s="26"/>
      <c r="D17" s="36"/>
      <c r="E17" s="28">
        <f>+D4-E14</f>
        <v>42179483.18999999</v>
      </c>
    </row>
    <row r="18" spans="1:5" s="23" customFormat="1" x14ac:dyDescent="0.2">
      <c r="A18" s="25"/>
      <c r="B18" s="26"/>
      <c r="D18" s="36"/>
    </row>
    <row r="19" spans="1:5" s="23" customFormat="1" x14ac:dyDescent="0.2">
      <c r="A19" s="25"/>
      <c r="B19" s="26"/>
      <c r="D19" s="36"/>
    </row>
    <row r="20" spans="1:5" s="23" customFormat="1" x14ac:dyDescent="0.2">
      <c r="A20" s="25"/>
      <c r="B20" s="26"/>
      <c r="D20" s="36"/>
    </row>
    <row r="21" spans="1:5" x14ac:dyDescent="0.2">
      <c r="A21" s="1"/>
      <c r="B21" s="10"/>
    </row>
    <row r="22" spans="1:5" x14ac:dyDescent="0.2">
      <c r="A22" s="1"/>
      <c r="B22" s="10"/>
    </row>
    <row r="25" spans="1:5" x14ac:dyDescent="0.2">
      <c r="A25" s="1"/>
      <c r="B25" s="10"/>
    </row>
    <row r="26" spans="1:5" x14ac:dyDescent="0.2">
      <c r="A26" s="1"/>
      <c r="B26" s="10"/>
    </row>
    <row r="27" spans="1:5" x14ac:dyDescent="0.2">
      <c r="A27" s="1"/>
      <c r="B27" s="10"/>
    </row>
    <row r="28" spans="1:5" x14ac:dyDescent="0.2">
      <c r="A28" s="1"/>
      <c r="B28" s="10"/>
    </row>
  </sheetData>
  <pageMargins left="0.27559055118110237" right="0.23622047244094491" top="0.98425196850393704" bottom="0.98425196850393704" header="0.51181102362204722" footer="0.51181102362204722"/>
  <pageSetup paperSize="9" scale="85" orientation="landscape" r:id="rId1"/>
  <headerFooter alignWithMargins="0">
    <oddHeader>&amp;LCONSUNTIVO 2017
&amp;CRIEPILOGO CONTRIBUTI CONTO CAPITALE  ASL AL&amp;R&amp;"Arial,Grassetto"REGIONE PIEMONTE
ASL AL</oddHeader>
    <oddFooter>&amp;L&amp;"Arial,Grassetto Corsivo"30/04/2019&amp;R&amp;P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34"/>
  <sheetViews>
    <sheetView tabSelected="1" view="pageBreakPreview" topLeftCell="A10" zoomScale="60" zoomScaleNormal="100" workbookViewId="0">
      <selection activeCell="J11" sqref="J11"/>
    </sheetView>
  </sheetViews>
  <sheetFormatPr defaultRowHeight="12.75" x14ac:dyDescent="0.2"/>
  <cols>
    <col min="1" max="1" width="19.7109375" style="3" customWidth="1"/>
    <col min="2" max="2" width="75.28515625" style="3" customWidth="1"/>
    <col min="3" max="3" width="14" style="3" customWidth="1"/>
    <col min="4" max="4" width="16.140625" style="3" customWidth="1"/>
    <col min="5" max="5" width="18.85546875" style="3" customWidth="1"/>
    <col min="6" max="6" width="14.42578125" style="3" customWidth="1"/>
    <col min="7" max="16384" width="9.140625" style="3"/>
  </cols>
  <sheetData>
    <row r="2" spans="1:6" x14ac:dyDescent="0.2">
      <c r="A2" s="1"/>
      <c r="B2" s="2" t="s">
        <v>97</v>
      </c>
    </row>
    <row r="3" spans="1:6" ht="51" x14ac:dyDescent="0.2">
      <c r="A3" s="4" t="s">
        <v>1</v>
      </c>
      <c r="B3" s="5" t="s">
        <v>2</v>
      </c>
      <c r="C3" s="4">
        <v>2007</v>
      </c>
      <c r="D3" s="5" t="s">
        <v>3</v>
      </c>
    </row>
    <row r="4" spans="1:6" x14ac:dyDescent="0.2">
      <c r="A4" s="3" t="s">
        <v>98</v>
      </c>
      <c r="B4" s="109" t="s">
        <v>99</v>
      </c>
      <c r="C4" s="44"/>
      <c r="D4" s="67">
        <v>321000</v>
      </c>
    </row>
    <row r="5" spans="1:6" ht="13.5" thickBot="1" x14ac:dyDescent="0.25">
      <c r="A5" s="23" t="s">
        <v>100</v>
      </c>
      <c r="B5" s="109" t="s">
        <v>101</v>
      </c>
      <c r="C5" s="44"/>
      <c r="D5" s="67">
        <v>510000</v>
      </c>
      <c r="E5" s="23"/>
    </row>
    <row r="6" spans="1:6" ht="13.5" thickBot="1" x14ac:dyDescent="0.25">
      <c r="A6" s="6" t="s">
        <v>4</v>
      </c>
      <c r="B6" s="7"/>
      <c r="C6" s="46"/>
      <c r="D6" s="40">
        <f>SUM(D4:D5)</f>
        <v>831000</v>
      </c>
    </row>
    <row r="7" spans="1:6" x14ac:dyDescent="0.2">
      <c r="A7" s="1"/>
      <c r="B7" s="10"/>
    </row>
    <row r="8" spans="1:6" x14ac:dyDescent="0.2">
      <c r="A8" s="1"/>
      <c r="B8" s="2" t="s">
        <v>14</v>
      </c>
    </row>
    <row r="9" spans="1:6" ht="51" x14ac:dyDescent="0.2">
      <c r="A9" s="11" t="s">
        <v>1</v>
      </c>
      <c r="B9" s="12" t="s">
        <v>2</v>
      </c>
      <c r="C9" s="11">
        <v>2007</v>
      </c>
      <c r="D9" s="11" t="s">
        <v>5</v>
      </c>
      <c r="E9" s="11" t="s">
        <v>6</v>
      </c>
      <c r="F9" s="11" t="s">
        <v>7</v>
      </c>
    </row>
    <row r="10" spans="1:6" s="23" customFormat="1" x14ac:dyDescent="0.2">
      <c r="A10" s="3" t="s">
        <v>98</v>
      </c>
      <c r="B10" s="109" t="s">
        <v>102</v>
      </c>
      <c r="C10" s="59"/>
      <c r="D10" s="19">
        <v>0</v>
      </c>
      <c r="E10" s="19">
        <v>0</v>
      </c>
      <c r="F10" s="9">
        <f>SUM(D10:E10)</f>
        <v>0</v>
      </c>
    </row>
    <row r="11" spans="1:6" ht="13.5" thickBot="1" x14ac:dyDescent="0.25">
      <c r="A11" s="23" t="s">
        <v>100</v>
      </c>
      <c r="B11" s="109" t="s">
        <v>103</v>
      </c>
      <c r="D11" s="19">
        <v>0</v>
      </c>
      <c r="E11" s="19">
        <v>494248</v>
      </c>
      <c r="F11" s="9">
        <f>D11+E11</f>
        <v>494248</v>
      </c>
    </row>
    <row r="12" spans="1:6" ht="18" customHeight="1" thickBot="1" x14ac:dyDescent="0.25">
      <c r="A12" s="13" t="s">
        <v>8</v>
      </c>
      <c r="B12" s="14"/>
      <c r="C12" s="15"/>
      <c r="D12" s="16">
        <f>SUM(D10:D11)</f>
        <v>0</v>
      </c>
      <c r="E12" s="17">
        <f>SUM(E10:E11)</f>
        <v>494248</v>
      </c>
      <c r="F12" s="18">
        <f>SUM(F10:F11)</f>
        <v>494248</v>
      </c>
    </row>
    <row r="13" spans="1:6" x14ac:dyDescent="0.2">
      <c r="A13" s="1"/>
      <c r="B13" s="10"/>
      <c r="D13" s="19"/>
      <c r="E13" s="19"/>
      <c r="F13" s="19"/>
    </row>
    <row r="14" spans="1:6" x14ac:dyDescent="0.2">
      <c r="A14" s="1"/>
      <c r="B14" s="2" t="s">
        <v>9</v>
      </c>
    </row>
    <row r="15" spans="1:6" ht="51" x14ac:dyDescent="0.2">
      <c r="A15" s="48" t="s">
        <v>1</v>
      </c>
      <c r="B15" s="49" t="s">
        <v>9</v>
      </c>
      <c r="C15" s="50">
        <v>2007</v>
      </c>
      <c r="D15" s="50" t="s">
        <v>3</v>
      </c>
    </row>
    <row r="16" spans="1:6" s="23" customFormat="1" x14ac:dyDescent="0.2">
      <c r="A16" s="3" t="s">
        <v>98</v>
      </c>
      <c r="B16" s="109" t="s">
        <v>102</v>
      </c>
      <c r="C16" s="59"/>
      <c r="D16" s="19">
        <f>D4-F10</f>
        <v>321000</v>
      </c>
    </row>
    <row r="17" spans="1:5" ht="13.5" thickBot="1" x14ac:dyDescent="0.25">
      <c r="A17" s="23" t="s">
        <v>100</v>
      </c>
      <c r="B17" s="109" t="s">
        <v>104</v>
      </c>
      <c r="D17" s="19">
        <f>+D5-F11</f>
        <v>15752</v>
      </c>
      <c r="E17" s="23"/>
    </row>
    <row r="18" spans="1:5" ht="13.5" thickBot="1" x14ac:dyDescent="0.25">
      <c r="A18" s="21" t="s">
        <v>15</v>
      </c>
      <c r="B18" s="22"/>
      <c r="C18" s="23"/>
    </row>
    <row r="19" spans="1:5" s="23" customFormat="1" ht="13.5" thickBot="1" x14ac:dyDescent="0.25">
      <c r="A19" s="25"/>
      <c r="B19" s="26"/>
      <c r="D19" s="18">
        <f>SUM(D16:D17)</f>
        <v>336752</v>
      </c>
      <c r="E19" s="24"/>
    </row>
    <row r="20" spans="1:5" s="23" customFormat="1" x14ac:dyDescent="0.2">
      <c r="A20" s="25"/>
      <c r="B20" s="26"/>
      <c r="D20" s="36"/>
    </row>
    <row r="21" spans="1:5" s="23" customFormat="1" x14ac:dyDescent="0.2">
      <c r="A21" s="25"/>
      <c r="B21" s="26"/>
      <c r="D21" s="55"/>
      <c r="E21" s="24"/>
    </row>
    <row r="22" spans="1:5" s="23" customFormat="1" x14ac:dyDescent="0.2">
      <c r="A22" s="25"/>
      <c r="B22" s="26"/>
      <c r="D22" s="36"/>
    </row>
    <row r="23" spans="1:5" s="23" customFormat="1" x14ac:dyDescent="0.2">
      <c r="A23" s="25"/>
      <c r="B23" s="26"/>
      <c r="D23" s="36"/>
    </row>
    <row r="24" spans="1:5" s="23" customFormat="1" x14ac:dyDescent="0.2">
      <c r="A24" s="25"/>
      <c r="B24" s="26"/>
      <c r="D24" s="36"/>
    </row>
    <row r="25" spans="1:5" s="23" customFormat="1" x14ac:dyDescent="0.2">
      <c r="A25" s="25"/>
      <c r="B25" s="26"/>
      <c r="D25" s="36"/>
    </row>
    <row r="26" spans="1:5" s="23" customFormat="1" x14ac:dyDescent="0.2">
      <c r="A26" s="25"/>
      <c r="B26" s="26"/>
      <c r="D26" s="36"/>
    </row>
    <row r="27" spans="1:5" x14ac:dyDescent="0.2">
      <c r="A27" s="1"/>
      <c r="B27" s="10"/>
    </row>
    <row r="28" spans="1:5" x14ac:dyDescent="0.2">
      <c r="A28" s="1"/>
      <c r="B28" s="10"/>
    </row>
    <row r="31" spans="1:5" x14ac:dyDescent="0.2">
      <c r="A31" s="1"/>
      <c r="B31" s="10"/>
    </row>
    <row r="32" spans="1:5" x14ac:dyDescent="0.2">
      <c r="A32" s="1"/>
      <c r="B32" s="10"/>
    </row>
    <row r="33" spans="1:2" x14ac:dyDescent="0.2">
      <c r="A33" s="1"/>
      <c r="B33" s="10"/>
    </row>
    <row r="34" spans="1:2" x14ac:dyDescent="0.2">
      <c r="A34" s="1"/>
      <c r="B34" s="10"/>
    </row>
  </sheetData>
  <pageMargins left="0.27559055118110237" right="0.23622047244094491" top="0.98425196850393704" bottom="0.98425196850393704" header="0.51181102362204722" footer="0.51181102362204722"/>
  <pageSetup paperSize="9" scale="85" orientation="landscape" r:id="rId1"/>
  <headerFooter alignWithMargins="0">
    <oddHeader>&amp;LCONSUNTIVO 2017
&amp;CRIEPILOGO CONTRIBUTI CONTO CAPITALE  ASL AL&amp;R&amp;"Arial,Grassetto"REGIONE PIEMONTE
ASL AL</oddHeader>
    <oddFooter>&amp;L&amp;"Arial,Grassetto Corsivo"30/04/2019&amp;R&amp;P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34"/>
  <sheetViews>
    <sheetView tabSelected="1" view="pageLayout" topLeftCell="A7" zoomScaleNormal="100" workbookViewId="0">
      <selection activeCell="J11" sqref="J11"/>
    </sheetView>
  </sheetViews>
  <sheetFormatPr defaultRowHeight="12.75" x14ac:dyDescent="0.2"/>
  <cols>
    <col min="1" max="1" width="16.140625" style="3" customWidth="1"/>
    <col min="2" max="2" width="75.28515625" style="3" customWidth="1"/>
    <col min="3" max="3" width="14" style="3" customWidth="1"/>
    <col min="4" max="4" width="16.140625" style="3" customWidth="1"/>
    <col min="5" max="5" width="18.85546875" style="3" customWidth="1"/>
    <col min="6" max="6" width="14.42578125" style="3" customWidth="1"/>
    <col min="7" max="16384" width="9.140625" style="3"/>
  </cols>
  <sheetData>
    <row r="2" spans="1:6" x14ac:dyDescent="0.2">
      <c r="A2" s="1"/>
      <c r="B2" s="2" t="s">
        <v>105</v>
      </c>
    </row>
    <row r="3" spans="1:6" ht="51" x14ac:dyDescent="0.2">
      <c r="A3" s="4" t="s">
        <v>1</v>
      </c>
      <c r="B3" s="5" t="s">
        <v>2</v>
      </c>
      <c r="C3" s="4">
        <v>2006</v>
      </c>
      <c r="D3" s="5" t="s">
        <v>3</v>
      </c>
    </row>
    <row r="4" spans="1:6" s="23" customFormat="1" x14ac:dyDescent="0.2">
      <c r="A4" s="3" t="s">
        <v>106</v>
      </c>
      <c r="B4" s="109" t="s">
        <v>107</v>
      </c>
      <c r="D4" s="67">
        <v>1000000</v>
      </c>
    </row>
    <row r="5" spans="1:6" ht="13.5" thickBot="1" x14ac:dyDescent="0.25">
      <c r="A5" s="3" t="s">
        <v>108</v>
      </c>
      <c r="B5" s="109" t="s">
        <v>109</v>
      </c>
      <c r="D5" s="67">
        <v>142025.68</v>
      </c>
    </row>
    <row r="6" spans="1:6" ht="13.5" thickBot="1" x14ac:dyDescent="0.25">
      <c r="A6" s="6" t="s">
        <v>4</v>
      </c>
      <c r="B6" s="7"/>
      <c r="C6" s="46"/>
      <c r="D6" s="40">
        <f>SUM(D4:D5)</f>
        <v>1142025.68</v>
      </c>
    </row>
    <row r="7" spans="1:6" x14ac:dyDescent="0.2">
      <c r="A7" s="1"/>
      <c r="B7" s="10"/>
    </row>
    <row r="8" spans="1:6" x14ac:dyDescent="0.2">
      <c r="A8" s="1"/>
      <c r="B8" s="2" t="s">
        <v>14</v>
      </c>
    </row>
    <row r="9" spans="1:6" ht="51" x14ac:dyDescent="0.2">
      <c r="A9" s="11" t="s">
        <v>1</v>
      </c>
      <c r="B9" s="12" t="s">
        <v>2</v>
      </c>
      <c r="C9" s="11"/>
      <c r="D9" s="11" t="s">
        <v>5</v>
      </c>
      <c r="E9" s="11" t="s">
        <v>6</v>
      </c>
      <c r="F9" s="11" t="s">
        <v>7</v>
      </c>
    </row>
    <row r="10" spans="1:6" s="23" customFormat="1" ht="11.25" customHeight="1" x14ac:dyDescent="0.2">
      <c r="A10" s="3" t="s">
        <v>106</v>
      </c>
      <c r="B10" s="109" t="s">
        <v>107</v>
      </c>
      <c r="C10" s="59"/>
      <c r="D10" s="19">
        <v>200000</v>
      </c>
      <c r="E10" s="19">
        <v>756856</v>
      </c>
      <c r="F10" s="9">
        <f>+D10+E10</f>
        <v>956856</v>
      </c>
    </row>
    <row r="11" spans="1:6" s="23" customFormat="1" ht="13.5" thickBot="1" x14ac:dyDescent="0.25">
      <c r="A11" s="3" t="s">
        <v>108</v>
      </c>
      <c r="B11" s="109" t="s">
        <v>109</v>
      </c>
      <c r="C11" s="59"/>
      <c r="D11" s="19">
        <v>0</v>
      </c>
      <c r="E11" s="19">
        <v>111041</v>
      </c>
      <c r="F11" s="9">
        <f>+D11+E11</f>
        <v>111041</v>
      </c>
    </row>
    <row r="12" spans="1:6" ht="18" customHeight="1" thickBot="1" x14ac:dyDescent="0.25">
      <c r="A12" s="13" t="s">
        <v>8</v>
      </c>
      <c r="B12" s="14"/>
      <c r="C12" s="15"/>
      <c r="D12" s="16">
        <f>SUM(D10:D11)</f>
        <v>200000</v>
      </c>
      <c r="E12" s="17">
        <f>SUM(E10:E11)</f>
        <v>867897</v>
      </c>
      <c r="F12" s="18">
        <f>SUM(F10:F11)</f>
        <v>1067897</v>
      </c>
    </row>
    <row r="13" spans="1:6" x14ac:dyDescent="0.2">
      <c r="A13" s="1"/>
      <c r="B13" s="10"/>
      <c r="D13" s="19"/>
      <c r="E13" s="19"/>
      <c r="F13" s="19"/>
    </row>
    <row r="14" spans="1:6" x14ac:dyDescent="0.2">
      <c r="A14" s="1"/>
      <c r="B14" s="2" t="s">
        <v>9</v>
      </c>
    </row>
    <row r="15" spans="1:6" ht="51" x14ac:dyDescent="0.2">
      <c r="A15" s="48" t="s">
        <v>1</v>
      </c>
      <c r="B15" s="49" t="s">
        <v>9</v>
      </c>
      <c r="C15" s="50"/>
      <c r="D15" s="50" t="s">
        <v>3</v>
      </c>
    </row>
    <row r="16" spans="1:6" s="23" customFormat="1" x14ac:dyDescent="0.2">
      <c r="A16" s="3" t="s">
        <v>106</v>
      </c>
      <c r="B16" s="109" t="s">
        <v>107</v>
      </c>
      <c r="C16" s="59"/>
      <c r="D16" s="20">
        <f>+D4-F10</f>
        <v>43144</v>
      </c>
    </row>
    <row r="17" spans="1:6" s="23" customFormat="1" ht="13.5" thickBot="1" x14ac:dyDescent="0.25">
      <c r="A17" s="3" t="s">
        <v>108</v>
      </c>
      <c r="B17" s="109" t="s">
        <v>109</v>
      </c>
      <c r="C17" s="59"/>
      <c r="D17" s="20">
        <v>30984.42</v>
      </c>
    </row>
    <row r="18" spans="1:6" ht="13.5" thickBot="1" x14ac:dyDescent="0.25">
      <c r="A18" s="21" t="s">
        <v>15</v>
      </c>
      <c r="B18" s="22"/>
      <c r="C18" s="23"/>
      <c r="D18" s="18">
        <f>SUM(D16:D17)</f>
        <v>74128.42</v>
      </c>
      <c r="E18" s="19"/>
      <c r="F18" s="19"/>
    </row>
    <row r="19" spans="1:6" s="23" customFormat="1" x14ac:dyDescent="0.2">
      <c r="A19" s="25"/>
      <c r="B19" s="26"/>
      <c r="D19" s="36"/>
    </row>
    <row r="20" spans="1:6" s="23" customFormat="1" x14ac:dyDescent="0.2">
      <c r="A20" s="25"/>
      <c r="B20" s="26"/>
      <c r="D20" s="36"/>
    </row>
    <row r="21" spans="1:6" s="23" customFormat="1" x14ac:dyDescent="0.2">
      <c r="A21" s="25"/>
      <c r="B21" s="26"/>
      <c r="D21" s="36"/>
      <c r="E21" s="24"/>
    </row>
    <row r="22" spans="1:6" s="23" customFormat="1" x14ac:dyDescent="0.2">
      <c r="A22" s="25"/>
      <c r="B22" s="26"/>
      <c r="D22" s="36"/>
    </row>
    <row r="23" spans="1:6" s="23" customFormat="1" x14ac:dyDescent="0.2">
      <c r="A23" s="25"/>
      <c r="B23" s="26"/>
      <c r="D23" s="36"/>
    </row>
    <row r="24" spans="1:6" s="23" customFormat="1" x14ac:dyDescent="0.2">
      <c r="A24" s="25"/>
      <c r="B24" s="26"/>
      <c r="D24" s="36"/>
    </row>
    <row r="25" spans="1:6" s="23" customFormat="1" x14ac:dyDescent="0.2">
      <c r="A25" s="25"/>
      <c r="B25" s="26"/>
      <c r="D25" s="36"/>
    </row>
    <row r="26" spans="1:6" s="23" customFormat="1" x14ac:dyDescent="0.2">
      <c r="A26" s="25"/>
      <c r="B26" s="26"/>
      <c r="D26" s="36"/>
    </row>
    <row r="27" spans="1:6" x14ac:dyDescent="0.2">
      <c r="A27" s="1"/>
      <c r="B27" s="10"/>
    </row>
    <row r="28" spans="1:6" x14ac:dyDescent="0.2">
      <c r="A28" s="1"/>
      <c r="B28" s="10"/>
    </row>
    <row r="31" spans="1:6" x14ac:dyDescent="0.2">
      <c r="A31" s="1"/>
      <c r="B31" s="10"/>
    </row>
    <row r="32" spans="1:6" x14ac:dyDescent="0.2">
      <c r="A32" s="1"/>
      <c r="B32" s="10"/>
    </row>
    <row r="33" spans="1:2" x14ac:dyDescent="0.2">
      <c r="A33" s="1"/>
      <c r="B33" s="10"/>
    </row>
    <row r="34" spans="1:2" x14ac:dyDescent="0.2">
      <c r="A34" s="1"/>
      <c r="B34" s="10"/>
    </row>
  </sheetData>
  <pageMargins left="0.27559055118110237" right="0.23622047244094491" top="0.98425196850393704" bottom="0.98425196850393704" header="0.51181102362204722" footer="0.51181102362204722"/>
  <pageSetup paperSize="9" scale="85" orientation="landscape" r:id="rId1"/>
  <headerFooter alignWithMargins="0">
    <oddHeader>&amp;LCONSUNTIVO 2017
&amp;CRIEPILOGO CONTRIBUTI CONTO CAPITALE  ASL AL&amp;R&amp;"Arial,Grassetto"REGIONE PIEMONTE
ASL AL</oddHeader>
    <oddFooter>&amp;L&amp;"Arial,Grassetto Corsivo"30/04/2019&amp;R&amp;P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40"/>
  <sheetViews>
    <sheetView tabSelected="1" view="pageBreakPreview" topLeftCell="B10" zoomScale="60" zoomScaleNormal="100" workbookViewId="0">
      <selection activeCell="J11" sqref="J11"/>
    </sheetView>
  </sheetViews>
  <sheetFormatPr defaultRowHeight="12.75" x14ac:dyDescent="0.2"/>
  <cols>
    <col min="1" max="1" width="16.140625" style="3" customWidth="1"/>
    <col min="2" max="2" width="75.28515625" style="3" customWidth="1"/>
    <col min="3" max="3" width="14" style="3" customWidth="1"/>
    <col min="4" max="4" width="16.140625" style="3" customWidth="1"/>
    <col min="5" max="5" width="18.85546875" style="3" customWidth="1"/>
    <col min="6" max="6" width="14.42578125" style="3" customWidth="1"/>
    <col min="7" max="16384" width="9.140625" style="3"/>
  </cols>
  <sheetData>
    <row r="2" spans="1:6" x14ac:dyDescent="0.2">
      <c r="A2" s="1"/>
      <c r="B2" s="2" t="s">
        <v>110</v>
      </c>
    </row>
    <row r="3" spans="1:6" ht="51" x14ac:dyDescent="0.2">
      <c r="A3" s="4" t="s">
        <v>1</v>
      </c>
      <c r="B3" s="5" t="s">
        <v>2</v>
      </c>
      <c r="C3" s="4">
        <v>2004</v>
      </c>
      <c r="D3" s="5" t="s">
        <v>3</v>
      </c>
    </row>
    <row r="4" spans="1:6" s="23" customFormat="1" x14ac:dyDescent="0.2">
      <c r="A4" s="3" t="s">
        <v>111</v>
      </c>
      <c r="B4" s="110" t="s">
        <v>112</v>
      </c>
      <c r="C4" s="3"/>
      <c r="D4" s="24">
        <v>785014.46</v>
      </c>
    </row>
    <row r="5" spans="1:6" x14ac:dyDescent="0.2">
      <c r="A5" s="1"/>
      <c r="B5" s="10"/>
      <c r="D5" s="19">
        <v>0</v>
      </c>
    </row>
    <row r="6" spans="1:6" x14ac:dyDescent="0.2">
      <c r="A6" s="1"/>
      <c r="B6" s="10"/>
      <c r="D6" s="19">
        <v>0</v>
      </c>
    </row>
    <row r="7" spans="1:6" ht="13.5" thickBot="1" x14ac:dyDescent="0.25">
      <c r="A7" s="1"/>
      <c r="B7" s="10"/>
      <c r="D7" s="19">
        <v>0</v>
      </c>
    </row>
    <row r="8" spans="1:6" ht="13.5" thickBot="1" x14ac:dyDescent="0.25">
      <c r="A8" s="6" t="s">
        <v>4</v>
      </c>
      <c r="B8" s="7"/>
      <c r="C8" s="46"/>
      <c r="D8" s="40">
        <v>785014.46</v>
      </c>
    </row>
    <row r="9" spans="1:6" x14ac:dyDescent="0.2">
      <c r="A9" s="1"/>
      <c r="B9" s="10"/>
    </row>
    <row r="10" spans="1:6" x14ac:dyDescent="0.2">
      <c r="A10" s="1"/>
      <c r="B10" s="2" t="s">
        <v>14</v>
      </c>
    </row>
    <row r="11" spans="1:6" ht="51" x14ac:dyDescent="0.2">
      <c r="A11" s="11" t="s">
        <v>1</v>
      </c>
      <c r="B11" s="12" t="s">
        <v>2</v>
      </c>
      <c r="C11" s="11"/>
      <c r="D11" s="11" t="s">
        <v>5</v>
      </c>
      <c r="E11" s="11" t="s">
        <v>6</v>
      </c>
      <c r="F11" s="11" t="s">
        <v>7</v>
      </c>
    </row>
    <row r="12" spans="1:6" s="23" customFormat="1" ht="11.25" customHeight="1" x14ac:dyDescent="0.2">
      <c r="A12" s="3" t="s">
        <v>111</v>
      </c>
      <c r="B12" s="110" t="s">
        <v>112</v>
      </c>
      <c r="C12" s="59"/>
      <c r="D12" s="111">
        <v>0</v>
      </c>
      <c r="E12" s="111">
        <v>100000</v>
      </c>
      <c r="F12" s="40">
        <v>100000</v>
      </c>
    </row>
    <row r="13" spans="1:6" s="23" customFormat="1" x14ac:dyDescent="0.2">
      <c r="A13" s="59"/>
      <c r="B13" s="110"/>
      <c r="C13" s="59"/>
      <c r="D13" s="20">
        <v>0</v>
      </c>
      <c r="E13" s="20">
        <v>0</v>
      </c>
      <c r="F13" s="40">
        <v>0</v>
      </c>
    </row>
    <row r="14" spans="1:6" x14ac:dyDescent="0.2">
      <c r="A14" s="1"/>
      <c r="B14" s="10"/>
      <c r="D14" s="20">
        <v>0</v>
      </c>
      <c r="E14" s="20">
        <v>0</v>
      </c>
      <c r="F14" s="40">
        <v>0</v>
      </c>
    </row>
    <row r="15" spans="1:6" ht="13.5" thickBot="1" x14ac:dyDescent="0.25">
      <c r="A15" s="1"/>
      <c r="B15" s="10"/>
      <c r="D15" s="20">
        <v>0</v>
      </c>
      <c r="E15" s="20">
        <v>0</v>
      </c>
      <c r="F15" s="40">
        <v>0</v>
      </c>
    </row>
    <row r="16" spans="1:6" ht="18" customHeight="1" thickBot="1" x14ac:dyDescent="0.25">
      <c r="A16" s="13" t="s">
        <v>8</v>
      </c>
      <c r="B16" s="14"/>
      <c r="C16" s="15"/>
      <c r="D16" s="16">
        <v>0</v>
      </c>
      <c r="E16" s="16">
        <v>100000</v>
      </c>
      <c r="F16" s="16">
        <v>100000</v>
      </c>
    </row>
    <row r="17" spans="1:6" x14ac:dyDescent="0.2">
      <c r="A17" s="1"/>
      <c r="B17" s="10"/>
      <c r="D17" s="19"/>
      <c r="E17" s="19"/>
      <c r="F17" s="19"/>
    </row>
    <row r="18" spans="1:6" x14ac:dyDescent="0.2">
      <c r="A18" s="1"/>
      <c r="B18" s="2" t="s">
        <v>9</v>
      </c>
    </row>
    <row r="19" spans="1:6" ht="51" x14ac:dyDescent="0.2">
      <c r="A19" s="48" t="s">
        <v>1</v>
      </c>
      <c r="B19" s="49" t="s">
        <v>9</v>
      </c>
      <c r="C19" s="50"/>
      <c r="D19" s="50" t="s">
        <v>3</v>
      </c>
    </row>
    <row r="20" spans="1:6" s="23" customFormat="1" x14ac:dyDescent="0.2">
      <c r="A20" s="3" t="s">
        <v>111</v>
      </c>
      <c r="B20" s="110" t="s">
        <v>112</v>
      </c>
      <c r="C20" s="59"/>
      <c r="D20" s="20">
        <v>685014.46</v>
      </c>
    </row>
    <row r="21" spans="1:6" s="23" customFormat="1" x14ac:dyDescent="0.2">
      <c r="A21" s="57"/>
      <c r="B21" s="58"/>
      <c r="C21" s="59"/>
      <c r="D21" s="20">
        <v>0</v>
      </c>
    </row>
    <row r="22" spans="1:6" x14ac:dyDescent="0.2">
      <c r="A22" s="1"/>
      <c r="B22" s="10"/>
      <c r="D22" s="20">
        <v>0</v>
      </c>
    </row>
    <row r="23" spans="1:6" ht="13.5" thickBot="1" x14ac:dyDescent="0.25">
      <c r="A23" s="1"/>
      <c r="B23" s="10"/>
      <c r="D23" s="20">
        <v>0</v>
      </c>
    </row>
    <row r="24" spans="1:6" ht="13.5" thickBot="1" x14ac:dyDescent="0.25">
      <c r="A24" s="21" t="s">
        <v>15</v>
      </c>
      <c r="B24" s="22"/>
      <c r="C24" s="23"/>
      <c r="D24" s="18">
        <f>SUM(D20:D23)</f>
        <v>685014.46</v>
      </c>
    </row>
    <row r="25" spans="1:6" s="23" customFormat="1" x14ac:dyDescent="0.2">
      <c r="A25" s="25"/>
      <c r="B25" s="26"/>
      <c r="D25" s="36"/>
    </row>
    <row r="26" spans="1:6" s="23" customFormat="1" x14ac:dyDescent="0.2">
      <c r="A26" s="25"/>
      <c r="B26" s="26"/>
      <c r="D26" s="36"/>
    </row>
    <row r="27" spans="1:6" s="23" customFormat="1" x14ac:dyDescent="0.2">
      <c r="A27" s="25"/>
      <c r="B27" s="26"/>
      <c r="D27" s="36"/>
    </row>
    <row r="28" spans="1:6" s="23" customFormat="1" x14ac:dyDescent="0.2">
      <c r="A28" s="25"/>
      <c r="B28" s="26"/>
      <c r="D28" s="36"/>
      <c r="E28" s="24"/>
    </row>
    <row r="29" spans="1:6" s="23" customFormat="1" x14ac:dyDescent="0.2">
      <c r="A29" s="25"/>
      <c r="B29" s="26"/>
      <c r="D29" s="36"/>
    </row>
    <row r="30" spans="1:6" s="23" customFormat="1" x14ac:dyDescent="0.2">
      <c r="A30" s="25"/>
      <c r="B30" s="26"/>
      <c r="D30" s="36"/>
    </row>
    <row r="31" spans="1:6" s="23" customFormat="1" x14ac:dyDescent="0.2">
      <c r="A31" s="25"/>
      <c r="B31" s="26"/>
      <c r="D31" s="36"/>
    </row>
    <row r="32" spans="1:6" s="23" customFormat="1" x14ac:dyDescent="0.2">
      <c r="A32" s="25"/>
      <c r="B32" s="26"/>
      <c r="D32" s="36"/>
    </row>
    <row r="33" spans="1:2" x14ac:dyDescent="0.2">
      <c r="A33" s="1"/>
      <c r="B33" s="10"/>
    </row>
    <row r="34" spans="1:2" x14ac:dyDescent="0.2">
      <c r="A34" s="1"/>
      <c r="B34" s="10"/>
    </row>
    <row r="37" spans="1:2" x14ac:dyDescent="0.2">
      <c r="A37" s="1"/>
      <c r="B37" s="10"/>
    </row>
    <row r="38" spans="1:2" x14ac:dyDescent="0.2">
      <c r="A38" s="1"/>
      <c r="B38" s="10"/>
    </row>
    <row r="39" spans="1:2" x14ac:dyDescent="0.2">
      <c r="A39" s="1"/>
      <c r="B39" s="10"/>
    </row>
    <row r="40" spans="1:2" x14ac:dyDescent="0.2">
      <c r="A40" s="1"/>
      <c r="B40" s="10"/>
    </row>
  </sheetData>
  <pageMargins left="0.27559055118110237" right="0.23622047244094491" top="0.98425196850393704" bottom="0.98425196850393704" header="0.51181102362204722" footer="0.51181102362204722"/>
  <pageSetup paperSize="9" scale="85" orientation="landscape" r:id="rId1"/>
  <headerFooter alignWithMargins="0">
    <oddHeader>&amp;LCONSUNTIVO 2017
&amp;CRIEPILOGO CONTRIBUTI CONTO CAPITALE  ASL AL&amp;R&amp;"Arial,Grassetto"REGIONE PIEMONTE
ASL AL</oddHeader>
    <oddFooter>&amp;L&amp;"Arial,Grassetto Corsivo"30/04/2019&amp;R&amp;P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37"/>
  <sheetViews>
    <sheetView tabSelected="1" view="pageBreakPreview" topLeftCell="B10" zoomScale="60" zoomScaleNormal="100" workbookViewId="0">
      <selection activeCell="J11" sqref="J11"/>
    </sheetView>
  </sheetViews>
  <sheetFormatPr defaultRowHeight="12.75" x14ac:dyDescent="0.2"/>
  <cols>
    <col min="1" max="1" width="17.7109375" style="3" customWidth="1"/>
    <col min="2" max="2" width="75.28515625" style="3" customWidth="1"/>
    <col min="3" max="3" width="14" style="3" customWidth="1"/>
    <col min="4" max="4" width="16.140625" style="3" customWidth="1"/>
    <col min="5" max="5" width="18.85546875" style="3" customWidth="1"/>
    <col min="6" max="6" width="23.7109375" style="3" bestFit="1" customWidth="1"/>
    <col min="7" max="7" width="10.140625" style="3" bestFit="1" customWidth="1"/>
    <col min="8" max="16384" width="9.140625" style="3"/>
  </cols>
  <sheetData>
    <row r="2" spans="1:7" x14ac:dyDescent="0.2">
      <c r="A2" s="1"/>
      <c r="B2" s="2" t="s">
        <v>113</v>
      </c>
    </row>
    <row r="3" spans="1:7" ht="51" x14ac:dyDescent="0.2">
      <c r="A3" s="4" t="s">
        <v>1</v>
      </c>
      <c r="B3" s="5" t="s">
        <v>2</v>
      </c>
      <c r="C3" s="4">
        <v>2002</v>
      </c>
      <c r="D3" s="5" t="s">
        <v>3</v>
      </c>
    </row>
    <row r="4" spans="1:7" s="23" customFormat="1" x14ac:dyDescent="0.2">
      <c r="A4" s="3" t="s">
        <v>114</v>
      </c>
      <c r="B4" s="10" t="s">
        <v>115</v>
      </c>
      <c r="C4" s="3"/>
      <c r="D4" s="28">
        <v>3098741.39</v>
      </c>
    </row>
    <row r="5" spans="1:7" x14ac:dyDescent="0.2">
      <c r="A5" s="3" t="s">
        <v>114</v>
      </c>
      <c r="B5" s="10" t="s">
        <v>116</v>
      </c>
      <c r="D5" s="28">
        <v>10329137.98</v>
      </c>
    </row>
    <row r="6" spans="1:7" ht="13.5" thickBot="1" x14ac:dyDescent="0.25">
      <c r="A6" s="3" t="s">
        <v>114</v>
      </c>
      <c r="B6" s="10" t="s">
        <v>117</v>
      </c>
      <c r="D6" s="28">
        <v>1807599.15</v>
      </c>
      <c r="E6" s="19"/>
      <c r="F6" s="19"/>
    </row>
    <row r="7" spans="1:7" ht="13.5" thickBot="1" x14ac:dyDescent="0.25">
      <c r="A7" s="6" t="s">
        <v>4</v>
      </c>
      <c r="B7" s="7"/>
      <c r="C7" s="46"/>
      <c r="D7" s="40">
        <f>SUM(D4:D6)</f>
        <v>15235478.520000001</v>
      </c>
    </row>
    <row r="8" spans="1:7" x14ac:dyDescent="0.2">
      <c r="A8" s="1"/>
      <c r="B8" s="10"/>
    </row>
    <row r="9" spans="1:7" x14ac:dyDescent="0.2">
      <c r="A9" s="1"/>
      <c r="B9" s="2" t="s">
        <v>14</v>
      </c>
    </row>
    <row r="10" spans="1:7" ht="51" x14ac:dyDescent="0.2">
      <c r="A10" s="11" t="s">
        <v>1</v>
      </c>
      <c r="B10" s="12" t="s">
        <v>2</v>
      </c>
      <c r="C10" s="11"/>
      <c r="D10" s="11" t="s">
        <v>5</v>
      </c>
      <c r="E10" s="11" t="s">
        <v>6</v>
      </c>
      <c r="F10" s="11" t="s">
        <v>7</v>
      </c>
    </row>
    <row r="11" spans="1:7" s="23" customFormat="1" ht="11.25" customHeight="1" x14ac:dyDescent="0.2">
      <c r="A11" s="3" t="s">
        <v>114</v>
      </c>
      <c r="B11" s="10" t="s">
        <v>115</v>
      </c>
      <c r="C11" s="59"/>
      <c r="D11" s="39">
        <v>0</v>
      </c>
      <c r="E11" s="39">
        <v>3055191.35</v>
      </c>
      <c r="F11" s="39">
        <f>+D11+E11</f>
        <v>3055191.35</v>
      </c>
      <c r="G11" s="19"/>
    </row>
    <row r="12" spans="1:7" s="23" customFormat="1" x14ac:dyDescent="0.2">
      <c r="A12" s="3" t="s">
        <v>114</v>
      </c>
      <c r="B12" s="10" t="s">
        <v>116</v>
      </c>
      <c r="C12" s="59"/>
      <c r="D12" s="39">
        <v>319504.59000000003</v>
      </c>
      <c r="E12" s="39">
        <v>9835123.6999999993</v>
      </c>
      <c r="F12" s="39">
        <f>+D12+E12</f>
        <v>10154628.289999999</v>
      </c>
    </row>
    <row r="13" spans="1:7" ht="13.5" thickBot="1" x14ac:dyDescent="0.25">
      <c r="A13" s="3" t="s">
        <v>114</v>
      </c>
      <c r="B13" s="10" t="s">
        <v>118</v>
      </c>
      <c r="D13" s="39">
        <v>0</v>
      </c>
      <c r="E13" s="39">
        <v>1521858</v>
      </c>
      <c r="F13" s="20">
        <f>+D13+E13</f>
        <v>1521858</v>
      </c>
    </row>
    <row r="14" spans="1:7" ht="18" customHeight="1" thickBot="1" x14ac:dyDescent="0.25">
      <c r="A14" s="13" t="s">
        <v>8</v>
      </c>
      <c r="B14" s="14"/>
      <c r="C14" s="15"/>
      <c r="D14" s="16">
        <f>SUM(D11:D13)</f>
        <v>319504.59000000003</v>
      </c>
      <c r="E14" s="16">
        <f>SUM(E11:E13)</f>
        <v>14412173.049999999</v>
      </c>
      <c r="F14" s="16">
        <f>SUM(F11:F13)</f>
        <v>14731677.639999999</v>
      </c>
      <c r="G14" s="54"/>
    </row>
    <row r="15" spans="1:7" x14ac:dyDescent="0.2">
      <c r="A15" s="1"/>
      <c r="B15" s="10"/>
      <c r="D15" s="19"/>
      <c r="E15" s="19"/>
      <c r="F15" s="19"/>
    </row>
    <row r="16" spans="1:7" x14ac:dyDescent="0.2">
      <c r="A16" s="1"/>
      <c r="B16" s="2" t="s">
        <v>9</v>
      </c>
      <c r="F16" s="68"/>
    </row>
    <row r="17" spans="1:7" ht="51" x14ac:dyDescent="0.2">
      <c r="A17" s="48" t="s">
        <v>1</v>
      </c>
      <c r="B17" s="49" t="s">
        <v>9</v>
      </c>
      <c r="C17" s="50"/>
      <c r="D17" s="50" t="s">
        <v>3</v>
      </c>
      <c r="F17" s="19"/>
    </row>
    <row r="18" spans="1:7" s="23" customFormat="1" x14ac:dyDescent="0.2">
      <c r="A18" s="3" t="s">
        <v>114</v>
      </c>
      <c r="B18" s="10" t="s">
        <v>115</v>
      </c>
      <c r="C18" s="59"/>
      <c r="D18" s="20">
        <f>+D4-F11</f>
        <v>43550.040000000037</v>
      </c>
      <c r="F18" s="112"/>
    </row>
    <row r="19" spans="1:7" s="23" customFormat="1" x14ac:dyDescent="0.2">
      <c r="A19" s="3" t="s">
        <v>114</v>
      </c>
      <c r="B19" s="10" t="s">
        <v>116</v>
      </c>
      <c r="C19" s="59"/>
      <c r="D19" s="20">
        <f>+D5-F12</f>
        <v>174509.69000000134</v>
      </c>
      <c r="F19" s="112"/>
    </row>
    <row r="20" spans="1:7" ht="13.5" thickBot="1" x14ac:dyDescent="0.25">
      <c r="A20" s="3" t="s">
        <v>114</v>
      </c>
      <c r="B20" s="10" t="s">
        <v>117</v>
      </c>
      <c r="D20" s="20">
        <v>285740.90999999997</v>
      </c>
      <c r="G20" s="109"/>
    </row>
    <row r="21" spans="1:7" ht="13.5" thickBot="1" x14ac:dyDescent="0.25">
      <c r="A21" s="21" t="s">
        <v>15</v>
      </c>
      <c r="B21" s="22"/>
      <c r="C21" s="23"/>
      <c r="D21" s="18">
        <f>SUM(D18:D20)</f>
        <v>503800.64000000135</v>
      </c>
      <c r="F21" s="109"/>
    </row>
    <row r="22" spans="1:7" s="23" customFormat="1" x14ac:dyDescent="0.2">
      <c r="A22" s="25"/>
      <c r="B22" s="26"/>
      <c r="D22" s="36"/>
    </row>
    <row r="23" spans="1:7" s="23" customFormat="1" x14ac:dyDescent="0.2">
      <c r="A23" s="25"/>
      <c r="B23" s="26"/>
      <c r="D23" s="55"/>
    </row>
    <row r="24" spans="1:7" s="23" customFormat="1" x14ac:dyDescent="0.2">
      <c r="A24" s="25"/>
      <c r="B24" s="26"/>
      <c r="D24" s="113"/>
    </row>
    <row r="25" spans="1:7" s="23" customFormat="1" x14ac:dyDescent="0.2">
      <c r="A25" s="25"/>
      <c r="B25" s="26"/>
      <c r="D25" s="114"/>
      <c r="E25" s="24"/>
    </row>
    <row r="26" spans="1:7" s="23" customFormat="1" x14ac:dyDescent="0.2">
      <c r="A26" s="25"/>
      <c r="B26" s="26"/>
      <c r="D26" s="114"/>
    </row>
    <row r="27" spans="1:7" s="23" customFormat="1" x14ac:dyDescent="0.2">
      <c r="A27" s="25"/>
      <c r="B27" s="26"/>
      <c r="D27" s="114"/>
    </row>
    <row r="28" spans="1:7" s="23" customFormat="1" x14ac:dyDescent="0.2">
      <c r="A28" s="25"/>
      <c r="B28" s="26"/>
      <c r="D28" s="114"/>
    </row>
    <row r="29" spans="1:7" s="23" customFormat="1" x14ac:dyDescent="0.2">
      <c r="A29" s="25"/>
      <c r="B29" s="26"/>
      <c r="D29" s="27"/>
    </row>
    <row r="30" spans="1:7" x14ac:dyDescent="0.2">
      <c r="A30" s="1"/>
      <c r="B30" s="10"/>
      <c r="D30" s="20"/>
    </row>
    <row r="31" spans="1:7" x14ac:dyDescent="0.2">
      <c r="A31" s="1"/>
      <c r="B31" s="10"/>
      <c r="D31" s="20"/>
    </row>
    <row r="32" spans="1:7" x14ac:dyDescent="0.2">
      <c r="D32" s="20"/>
    </row>
    <row r="34" spans="1:2" x14ac:dyDescent="0.2">
      <c r="A34" s="1"/>
      <c r="B34" s="10"/>
    </row>
    <row r="35" spans="1:2" x14ac:dyDescent="0.2">
      <c r="A35" s="1"/>
      <c r="B35" s="10"/>
    </row>
    <row r="36" spans="1:2" x14ac:dyDescent="0.2">
      <c r="A36" s="1"/>
      <c r="B36" s="10"/>
    </row>
    <row r="37" spans="1:2" x14ac:dyDescent="0.2">
      <c r="A37" s="1"/>
      <c r="B37" s="10"/>
    </row>
  </sheetData>
  <pageMargins left="0.27559055118110237" right="0.23622047244094491" top="0.98425196850393704" bottom="0.98425196850393704" header="0.51181102362204722" footer="0.51181102362204722"/>
  <pageSetup paperSize="9" scale="85" orientation="landscape" r:id="rId1"/>
  <headerFooter alignWithMargins="0">
    <oddHeader>&amp;LCONSUNTIVO 2017
&amp;CRIEPILOGO CONTRIBUTI CONTO CAPITALE  ASL AL&amp;R&amp;"Arial,Grassetto"REGIONE PIEMONTE
ASL AL</oddHeader>
    <oddFooter>&amp;L&amp;"Arial,Grassetto Corsivo"30/04/2019&amp;R&amp;P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37"/>
  <sheetViews>
    <sheetView tabSelected="1" view="pageBreakPreview" topLeftCell="A13" zoomScale="60" zoomScaleNormal="100" workbookViewId="0">
      <selection activeCell="J11" sqref="J11"/>
    </sheetView>
  </sheetViews>
  <sheetFormatPr defaultRowHeight="12.75" x14ac:dyDescent="0.2"/>
  <cols>
    <col min="1" max="1" width="16.140625" style="3" customWidth="1"/>
    <col min="2" max="2" width="75.28515625" style="3" customWidth="1"/>
    <col min="3" max="3" width="10.7109375" style="3" customWidth="1"/>
    <col min="4" max="4" width="18.28515625" style="3" bestFit="1" customWidth="1"/>
    <col min="5" max="5" width="20.42578125" style="3" bestFit="1" customWidth="1"/>
    <col min="6" max="6" width="20.140625" style="3" bestFit="1" customWidth="1"/>
    <col min="7" max="16384" width="9.140625" style="3"/>
  </cols>
  <sheetData>
    <row r="2" spans="1:7" x14ac:dyDescent="0.2">
      <c r="A2" s="1"/>
      <c r="B2" s="2" t="s">
        <v>119</v>
      </c>
    </row>
    <row r="3" spans="1:7" ht="51" x14ac:dyDescent="0.2">
      <c r="A3" s="4" t="s">
        <v>1</v>
      </c>
      <c r="B3" s="5" t="s">
        <v>2</v>
      </c>
      <c r="C3" s="4" t="s">
        <v>120</v>
      </c>
      <c r="D3" s="5" t="s">
        <v>3</v>
      </c>
    </row>
    <row r="4" spans="1:7" s="23" customFormat="1" ht="25.5" x14ac:dyDescent="0.2">
      <c r="A4" s="51" t="s">
        <v>121</v>
      </c>
      <c r="B4" s="10" t="s">
        <v>122</v>
      </c>
      <c r="C4" s="59">
        <v>1997</v>
      </c>
      <c r="D4" s="28">
        <v>2478993.12</v>
      </c>
    </row>
    <row r="5" spans="1:7" ht="25.5" x14ac:dyDescent="0.2">
      <c r="A5" s="51" t="s">
        <v>121</v>
      </c>
      <c r="B5" s="10" t="s">
        <v>123</v>
      </c>
      <c r="C5" s="59">
        <v>1997</v>
      </c>
      <c r="D5" s="28">
        <v>1394433.63</v>
      </c>
    </row>
    <row r="6" spans="1:7" ht="26.25" thickBot="1" x14ac:dyDescent="0.25">
      <c r="A6" s="51" t="s">
        <v>124</v>
      </c>
      <c r="B6" s="10" t="s">
        <v>125</v>
      </c>
      <c r="C6" s="59">
        <v>1997</v>
      </c>
      <c r="D6" s="28">
        <v>1536459.27</v>
      </c>
    </row>
    <row r="7" spans="1:7" ht="13.5" thickBot="1" x14ac:dyDescent="0.25">
      <c r="A7" s="6" t="s">
        <v>4</v>
      </c>
      <c r="B7" s="7"/>
      <c r="C7" s="46"/>
      <c r="D7" s="115">
        <f>SUM(D4:D6)</f>
        <v>5409886.0199999996</v>
      </c>
    </row>
    <row r="8" spans="1:7" x14ac:dyDescent="0.2">
      <c r="A8" s="1"/>
      <c r="B8" s="10"/>
    </row>
    <row r="9" spans="1:7" x14ac:dyDescent="0.2">
      <c r="A9" s="1"/>
      <c r="B9" s="2" t="s">
        <v>14</v>
      </c>
    </row>
    <row r="10" spans="1:7" ht="51" x14ac:dyDescent="0.2">
      <c r="A10" s="11" t="s">
        <v>1</v>
      </c>
      <c r="B10" s="12" t="s">
        <v>2</v>
      </c>
      <c r="C10" s="11" t="s">
        <v>120</v>
      </c>
      <c r="D10" s="11" t="s">
        <v>5</v>
      </c>
      <c r="E10" s="11" t="s">
        <v>6</v>
      </c>
      <c r="F10" s="11" t="s">
        <v>7</v>
      </c>
    </row>
    <row r="11" spans="1:7" s="23" customFormat="1" ht="11.25" customHeight="1" x14ac:dyDescent="0.2">
      <c r="A11" s="3" t="s">
        <v>121</v>
      </c>
      <c r="B11" s="10" t="s">
        <v>122</v>
      </c>
      <c r="C11" s="59"/>
      <c r="D11" s="20"/>
      <c r="E11" s="20">
        <v>2231093.79</v>
      </c>
      <c r="F11" s="40">
        <f>+E11+D11</f>
        <v>2231093.79</v>
      </c>
    </row>
    <row r="12" spans="1:7" s="23" customFormat="1" x14ac:dyDescent="0.2">
      <c r="A12" s="3" t="s">
        <v>121</v>
      </c>
      <c r="B12" s="10" t="s">
        <v>126</v>
      </c>
      <c r="C12" s="59"/>
      <c r="D12" s="20"/>
      <c r="E12" s="20">
        <v>1254990.27</v>
      </c>
      <c r="F12" s="40">
        <f>+E12+D12</f>
        <v>1254990.27</v>
      </c>
    </row>
    <row r="13" spans="1:7" ht="13.5" thickBot="1" x14ac:dyDescent="0.25">
      <c r="A13" s="3" t="s">
        <v>124</v>
      </c>
      <c r="B13" s="10" t="s">
        <v>125</v>
      </c>
      <c r="D13" s="20"/>
      <c r="E13" s="20">
        <v>1521585.2</v>
      </c>
      <c r="F13" s="40">
        <f>+E13+D13</f>
        <v>1521585.2</v>
      </c>
    </row>
    <row r="14" spans="1:7" ht="18" customHeight="1" thickBot="1" x14ac:dyDescent="0.25">
      <c r="A14" s="13" t="s">
        <v>8</v>
      </c>
      <c r="B14" s="14"/>
      <c r="C14" s="15"/>
      <c r="D14" s="16">
        <f>SUM(D11:D13)</f>
        <v>0</v>
      </c>
      <c r="E14" s="16">
        <f>SUM(E11:E13)</f>
        <v>5007669.26</v>
      </c>
      <c r="F14" s="17">
        <f>SUM(F11:F13)</f>
        <v>5007669.26</v>
      </c>
      <c r="G14" s="54"/>
    </row>
    <row r="15" spans="1:7" x14ac:dyDescent="0.2">
      <c r="A15" s="1"/>
      <c r="B15" s="10"/>
      <c r="D15" s="19"/>
      <c r="E15" s="19"/>
      <c r="F15" s="19"/>
    </row>
    <row r="16" spans="1:7" x14ac:dyDescent="0.2">
      <c r="A16" s="1"/>
      <c r="B16" s="2" t="s">
        <v>9</v>
      </c>
      <c r="F16" s="68"/>
    </row>
    <row r="17" spans="1:6" ht="51" x14ac:dyDescent="0.2">
      <c r="A17" s="48" t="s">
        <v>1</v>
      </c>
      <c r="B17" s="49" t="s">
        <v>9</v>
      </c>
      <c r="C17" s="50" t="s">
        <v>120</v>
      </c>
      <c r="D17" s="50" t="s">
        <v>3</v>
      </c>
      <c r="F17" s="19"/>
    </row>
    <row r="18" spans="1:6" s="23" customFormat="1" x14ac:dyDescent="0.2">
      <c r="A18" s="3" t="s">
        <v>121</v>
      </c>
      <c r="B18" s="10" t="s">
        <v>122</v>
      </c>
      <c r="C18" s="59">
        <v>1997</v>
      </c>
      <c r="D18" s="20">
        <f>+D4-F11</f>
        <v>247899.33000000007</v>
      </c>
    </row>
    <row r="19" spans="1:6" s="23" customFormat="1" x14ac:dyDescent="0.2">
      <c r="A19" s="3" t="s">
        <v>121</v>
      </c>
      <c r="B19" s="10" t="s">
        <v>127</v>
      </c>
      <c r="C19" s="59">
        <v>1997</v>
      </c>
      <c r="D19" s="20">
        <f>+D5-F12</f>
        <v>139443.35999999987</v>
      </c>
    </row>
    <row r="20" spans="1:6" ht="13.5" thickBot="1" x14ac:dyDescent="0.25">
      <c r="A20" s="3" t="s">
        <v>124</v>
      </c>
      <c r="B20" s="10" t="s">
        <v>128</v>
      </c>
      <c r="C20" s="59">
        <v>1997</v>
      </c>
      <c r="D20" s="20">
        <f>+D6-F13</f>
        <v>14874.070000000065</v>
      </c>
      <c r="E20" s="23"/>
      <c r="F20" s="23"/>
    </row>
    <row r="21" spans="1:6" ht="13.5" thickBot="1" x14ac:dyDescent="0.25">
      <c r="A21" s="21" t="s">
        <v>15</v>
      </c>
      <c r="B21" s="22"/>
      <c r="C21" s="23"/>
      <c r="D21" s="18">
        <f>SUM(D18:D20)</f>
        <v>402216.76</v>
      </c>
      <c r="E21" s="105"/>
    </row>
    <row r="22" spans="1:6" s="23" customFormat="1" x14ac:dyDescent="0.2">
      <c r="A22" s="25"/>
      <c r="B22" s="26"/>
      <c r="D22" s="36"/>
    </row>
    <row r="23" spans="1:6" s="23" customFormat="1" x14ac:dyDescent="0.2">
      <c r="A23" s="25"/>
      <c r="B23" s="26"/>
      <c r="D23" s="36"/>
    </row>
    <row r="24" spans="1:6" s="23" customFormat="1" x14ac:dyDescent="0.2">
      <c r="A24" s="25"/>
      <c r="B24" s="26"/>
      <c r="D24" s="36"/>
    </row>
    <row r="25" spans="1:6" s="23" customFormat="1" x14ac:dyDescent="0.2">
      <c r="A25" s="25"/>
      <c r="B25" s="26"/>
      <c r="D25" s="36"/>
      <c r="E25" s="24"/>
    </row>
    <row r="26" spans="1:6" s="23" customFormat="1" x14ac:dyDescent="0.2">
      <c r="A26" s="25"/>
      <c r="B26" s="26"/>
      <c r="D26" s="36"/>
    </row>
    <row r="27" spans="1:6" s="23" customFormat="1" x14ac:dyDescent="0.2">
      <c r="A27" s="25"/>
      <c r="B27" s="26"/>
      <c r="D27" s="36"/>
    </row>
    <row r="28" spans="1:6" s="23" customFormat="1" x14ac:dyDescent="0.2">
      <c r="A28" s="25"/>
      <c r="B28" s="26"/>
      <c r="D28" s="36"/>
    </row>
    <row r="29" spans="1:6" s="23" customFormat="1" x14ac:dyDescent="0.2">
      <c r="A29" s="25"/>
      <c r="B29" s="26"/>
      <c r="D29" s="36"/>
    </row>
    <row r="30" spans="1:6" x14ac:dyDescent="0.2">
      <c r="A30" s="1"/>
      <c r="B30" s="10"/>
    </row>
    <row r="31" spans="1:6" x14ac:dyDescent="0.2">
      <c r="A31" s="1"/>
      <c r="B31" s="10"/>
    </row>
    <row r="34" spans="1:2" x14ac:dyDescent="0.2">
      <c r="A34" s="1"/>
      <c r="B34" s="10"/>
    </row>
    <row r="35" spans="1:2" x14ac:dyDescent="0.2">
      <c r="A35" s="1"/>
      <c r="B35" s="10"/>
    </row>
    <row r="36" spans="1:2" x14ac:dyDescent="0.2">
      <c r="A36" s="1"/>
      <c r="B36" s="10"/>
    </row>
    <row r="37" spans="1:2" x14ac:dyDescent="0.2">
      <c r="A37" s="1"/>
      <c r="B37" s="10"/>
    </row>
  </sheetData>
  <pageMargins left="0.27559055118110237" right="0.23622047244094491" top="0.98425196850393704" bottom="0.98425196850393704" header="0.51181102362204722" footer="0.51181102362204722"/>
  <pageSetup paperSize="9" scale="85" orientation="landscape" r:id="rId1"/>
  <headerFooter alignWithMargins="0">
    <oddHeader>&amp;LCONSUNTIVO 2017
&amp;CRIEPILOGO CONTRIBUTI CONTO CAPITALE  ASL AL&amp;R&amp;"Arial,Grassetto"REGIONE PIEMONTE
ASL AL</oddHeader>
    <oddFooter>&amp;L&amp;"Arial,Grassetto Corsivo"30/04/2019&amp;R&amp;P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2:G28"/>
  <sheetViews>
    <sheetView tabSelected="1" view="pageBreakPreview" topLeftCell="A6" zoomScale="60" zoomScaleNormal="100" workbookViewId="0">
      <selection activeCell="J11" sqref="J11"/>
    </sheetView>
  </sheetViews>
  <sheetFormatPr defaultRowHeight="12.75" x14ac:dyDescent="0.2"/>
  <cols>
    <col min="1" max="1" width="16.140625" style="3" customWidth="1"/>
    <col min="2" max="2" width="75.28515625" style="3" customWidth="1"/>
    <col min="3" max="3" width="14" style="3" customWidth="1"/>
    <col min="4" max="4" width="16.140625" style="3" customWidth="1"/>
    <col min="5" max="5" width="18.85546875" style="3" customWidth="1"/>
    <col min="6" max="6" width="19.140625" style="3" bestFit="1" customWidth="1"/>
    <col min="7" max="7" width="10.140625" style="3" bestFit="1" customWidth="1"/>
    <col min="8" max="16384" width="9.140625" style="3"/>
  </cols>
  <sheetData>
    <row r="2" spans="1:7" x14ac:dyDescent="0.2">
      <c r="A2" s="1"/>
      <c r="B2" s="2" t="s">
        <v>11</v>
      </c>
    </row>
    <row r="3" spans="1:7" ht="26.25" thickBot="1" x14ac:dyDescent="0.25">
      <c r="A3" s="4"/>
      <c r="B3" s="5"/>
      <c r="C3" s="4" t="s">
        <v>129</v>
      </c>
      <c r="D3" s="5" t="s">
        <v>3</v>
      </c>
    </row>
    <row r="4" spans="1:7" ht="13.5" thickBot="1" x14ac:dyDescent="0.25">
      <c r="A4" s="6" t="s">
        <v>4</v>
      </c>
      <c r="B4" s="7"/>
      <c r="C4" s="107"/>
      <c r="D4" s="27">
        <f>+'cont. reg  c_capit asseg2007-20'!D6+'cont .reg  c_capit asseg2006-20'!D6+'cont. reg  c_capit asseg2004-20'!D8+'cont. reg  c_capit asseg2002-20'!D7+'cont. reg cap ass_ 2001eprec-20'!D7</f>
        <v>23403404.68</v>
      </c>
      <c r="E4" s="19"/>
    </row>
    <row r="5" spans="1:7" x14ac:dyDescent="0.2">
      <c r="A5" s="1"/>
      <c r="B5" s="10"/>
    </row>
    <row r="6" spans="1:7" x14ac:dyDescent="0.2">
      <c r="A6" s="1"/>
      <c r="B6" s="2" t="s">
        <v>130</v>
      </c>
    </row>
    <row r="7" spans="1:7" ht="39" thickBot="1" x14ac:dyDescent="0.25">
      <c r="A7" s="11"/>
      <c r="B7" s="12"/>
      <c r="C7" s="11"/>
      <c r="D7" s="11" t="s">
        <v>131</v>
      </c>
      <c r="E7" s="11" t="s">
        <v>132</v>
      </c>
      <c r="F7" s="11" t="s">
        <v>13</v>
      </c>
    </row>
    <row r="8" spans="1:7" ht="18" customHeight="1" thickBot="1" x14ac:dyDescent="0.25">
      <c r="A8" s="13" t="s">
        <v>8</v>
      </c>
      <c r="B8" s="14"/>
      <c r="C8" s="15"/>
      <c r="D8" s="16">
        <f>+'cont. reg  c_capit asseg2007-20'!D12+'cont .reg  c_capit asseg2006-20'!D12+'cont. reg  c_capit asseg2004-20'!D16+'cont. reg  c_capit asseg2002-20'!D14+'cont. reg cap ass_ 2001eprec-20'!D14</f>
        <v>519504.59</v>
      </c>
      <c r="E8" s="17">
        <f>+'cont. reg  c_capit asseg2007-20'!E12+'cont .reg  c_capit asseg2006-20'!E12+'cont. reg  c_capit asseg2004-20'!E16+'cont. reg  c_capit asseg2002-20'!E14+'cont. reg cap ass_ 2001eprec-20'!E14</f>
        <v>20881987.309999999</v>
      </c>
      <c r="F8" s="18">
        <f>+'cont. reg  c_capit asseg2007-20'!F12+'cont .reg  c_capit asseg2006-20'!F12+'cont. reg  c_capit asseg2004-20'!F16+'cont. reg  c_capit asseg2002-20'!F14+'cont. reg cap ass_ 2001eprec-20'!F14</f>
        <v>21401491.899999999</v>
      </c>
      <c r="G8" s="19"/>
    </row>
    <row r="9" spans="1:7" x14ac:dyDescent="0.2">
      <c r="A9" s="1"/>
      <c r="B9" s="10"/>
      <c r="D9" s="19"/>
      <c r="E9" s="19"/>
      <c r="F9" s="19"/>
    </row>
    <row r="10" spans="1:7" x14ac:dyDescent="0.2">
      <c r="A10" s="1"/>
      <c r="B10" s="2" t="s">
        <v>133</v>
      </c>
    </row>
    <row r="11" spans="1:7" ht="13.5" thickBot="1" x14ac:dyDescent="0.25">
      <c r="A11" s="1"/>
      <c r="B11" s="10"/>
      <c r="D11" s="19"/>
    </row>
    <row r="12" spans="1:7" ht="13.5" thickBot="1" x14ac:dyDescent="0.25">
      <c r="A12" s="21" t="s">
        <v>15</v>
      </c>
      <c r="B12" s="22"/>
      <c r="C12" s="23"/>
      <c r="D12" s="18">
        <f>+'cont. reg  c_capit asseg2007-20'!D19+'cont .reg  c_capit asseg2006-20'!D18+'cont. reg  c_capit asseg2004-20'!D24+'cont. reg  c_capit asseg2002-20'!D21+'cont. reg cap ass_ 2001eprec-20'!D21</f>
        <v>2001912.2800000012</v>
      </c>
      <c r="E12" s="24"/>
      <c r="F12" s="19"/>
    </row>
    <row r="13" spans="1:7" s="23" customFormat="1" x14ac:dyDescent="0.2">
      <c r="A13" s="25"/>
      <c r="B13" s="26"/>
      <c r="D13" s="36"/>
      <c r="E13" s="24"/>
      <c r="F13" s="24"/>
    </row>
    <row r="14" spans="1:7" s="23" customFormat="1" x14ac:dyDescent="0.2">
      <c r="A14" s="25"/>
      <c r="B14" s="26"/>
      <c r="D14" s="55"/>
      <c r="E14" s="24"/>
    </row>
    <row r="15" spans="1:7" s="23" customFormat="1" x14ac:dyDescent="0.2">
      <c r="A15" s="25"/>
      <c r="B15" s="26"/>
      <c r="D15" s="9"/>
      <c r="E15" s="24"/>
    </row>
    <row r="16" spans="1:7" s="23" customFormat="1" x14ac:dyDescent="0.2">
      <c r="A16" s="25"/>
      <c r="B16" s="26"/>
      <c r="D16" s="9"/>
      <c r="E16" s="24"/>
    </row>
    <row r="17" spans="1:4" s="23" customFormat="1" x14ac:dyDescent="0.2">
      <c r="A17" s="25"/>
      <c r="B17" s="26"/>
      <c r="D17" s="9"/>
    </row>
    <row r="18" spans="1:4" s="23" customFormat="1" x14ac:dyDescent="0.2">
      <c r="A18" s="25"/>
      <c r="B18" s="26"/>
      <c r="D18" s="9"/>
    </row>
    <row r="19" spans="1:4" s="23" customFormat="1" x14ac:dyDescent="0.2">
      <c r="A19" s="25"/>
      <c r="B19" s="26"/>
      <c r="D19" s="9"/>
    </row>
    <row r="20" spans="1:4" s="23" customFormat="1" x14ac:dyDescent="0.2">
      <c r="A20" s="25"/>
      <c r="B20" s="26"/>
      <c r="D20" s="9"/>
    </row>
    <row r="21" spans="1:4" x14ac:dyDescent="0.2">
      <c r="A21" s="1"/>
      <c r="B21" s="10"/>
      <c r="D21" s="19"/>
    </row>
    <row r="22" spans="1:4" x14ac:dyDescent="0.2">
      <c r="A22" s="1"/>
      <c r="B22" s="10"/>
    </row>
    <row r="25" spans="1:4" x14ac:dyDescent="0.2">
      <c r="A25" s="1"/>
      <c r="B25" s="10"/>
    </row>
    <row r="26" spans="1:4" x14ac:dyDescent="0.2">
      <c r="A26" s="1"/>
      <c r="B26" s="10"/>
    </row>
    <row r="27" spans="1:4" x14ac:dyDescent="0.2">
      <c r="A27" s="1"/>
      <c r="B27" s="10"/>
    </row>
    <row r="28" spans="1:4" x14ac:dyDescent="0.2">
      <c r="A28" s="1"/>
      <c r="B28" s="10"/>
    </row>
  </sheetData>
  <pageMargins left="0.27559055118110237" right="0.23622047244094491" top="0.98425196850393704" bottom="0.98425196850393704" header="0.51181102362204722" footer="0.51181102362204722"/>
  <pageSetup paperSize="9" scale="85" orientation="landscape" r:id="rId1"/>
  <headerFooter alignWithMargins="0">
    <oddHeader>&amp;LCONSUNTIVO 2017
&amp;CRIEPILOGO CONTRIBUTI CONTO CAPITALE  ASL AL&amp;R&amp;"Arial,Grassetto"REGIONE PIEMONTE
ASL AL</oddHeader>
    <oddFooter>&amp;L&amp;"Arial,Grassetto Corsivo"30/04/2019&amp;R&amp;P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33"/>
  <sheetViews>
    <sheetView tabSelected="1" view="pageBreakPreview" topLeftCell="B4" zoomScale="60" zoomScaleNormal="100" workbookViewId="0">
      <selection activeCell="J11" sqref="J11"/>
    </sheetView>
  </sheetViews>
  <sheetFormatPr defaultRowHeight="12.75" x14ac:dyDescent="0.2"/>
  <cols>
    <col min="1" max="1" width="19.5703125" style="3" customWidth="1"/>
    <col min="2" max="2" width="75.28515625" style="3" customWidth="1"/>
    <col min="3" max="3" width="14" style="3" customWidth="1"/>
    <col min="4" max="4" width="16.140625" style="3" customWidth="1"/>
    <col min="5" max="5" width="18.85546875" style="3" customWidth="1"/>
    <col min="6" max="6" width="14.42578125" style="3" customWidth="1"/>
    <col min="7" max="16384" width="9.140625" style="3"/>
  </cols>
  <sheetData>
    <row r="2" spans="1:7" x14ac:dyDescent="0.2">
      <c r="A2" s="1"/>
      <c r="B2" s="2" t="s">
        <v>17</v>
      </c>
    </row>
    <row r="3" spans="1:7" ht="51" x14ac:dyDescent="0.2">
      <c r="A3" s="4" t="s">
        <v>1</v>
      </c>
      <c r="B3" s="5" t="s">
        <v>2</v>
      </c>
      <c r="C3" s="4">
        <v>2018</v>
      </c>
      <c r="D3" s="5" t="s">
        <v>3</v>
      </c>
    </row>
    <row r="4" spans="1:7" ht="31.15" customHeight="1" x14ac:dyDescent="0.2">
      <c r="A4" s="43" t="s">
        <v>18</v>
      </c>
      <c r="B4" s="43" t="s">
        <v>19</v>
      </c>
      <c r="C4" s="44"/>
      <c r="D4" s="45">
        <v>135305.94</v>
      </c>
      <c r="E4" s="31"/>
    </row>
    <row r="5" spans="1:7" ht="13.5" thickBot="1" x14ac:dyDescent="0.25">
      <c r="A5" s="10"/>
      <c r="B5" s="10"/>
      <c r="D5" s="34"/>
    </row>
    <row r="6" spans="1:7" ht="13.5" thickBot="1" x14ac:dyDescent="0.25">
      <c r="A6" s="6" t="s">
        <v>4</v>
      </c>
      <c r="B6" s="7"/>
      <c r="C6" s="46"/>
      <c r="D6" s="40">
        <f>SUM(D4:D5)</f>
        <v>135305.94</v>
      </c>
    </row>
    <row r="7" spans="1:7" x14ac:dyDescent="0.2">
      <c r="A7" s="1"/>
      <c r="B7" s="10"/>
    </row>
    <row r="8" spans="1:7" x14ac:dyDescent="0.2">
      <c r="A8" s="1"/>
      <c r="B8" s="2" t="s">
        <v>14</v>
      </c>
    </row>
    <row r="9" spans="1:7" ht="51" x14ac:dyDescent="0.2">
      <c r="A9" s="11" t="s">
        <v>1</v>
      </c>
      <c r="B9" s="12" t="s">
        <v>2</v>
      </c>
      <c r="C9" s="11">
        <v>2018</v>
      </c>
      <c r="D9" s="11" t="s">
        <v>5</v>
      </c>
      <c r="E9" s="11" t="s">
        <v>6</v>
      </c>
      <c r="F9" s="11" t="s">
        <v>7</v>
      </c>
    </row>
    <row r="10" spans="1:7" ht="36" customHeight="1" thickBot="1" x14ac:dyDescent="0.25">
      <c r="A10" s="1"/>
      <c r="B10" s="43" t="s">
        <v>19</v>
      </c>
      <c r="D10" s="45">
        <v>135305.94</v>
      </c>
      <c r="E10" s="19"/>
      <c r="F10" s="9">
        <f>+D10+E10</f>
        <v>135305.94</v>
      </c>
    </row>
    <row r="11" spans="1:7" ht="18" customHeight="1" thickBot="1" x14ac:dyDescent="0.25">
      <c r="A11" s="13" t="s">
        <v>8</v>
      </c>
      <c r="B11" s="14"/>
      <c r="C11" s="15"/>
      <c r="D11" s="47">
        <f>SUM(D10:D10)</f>
        <v>135305.94</v>
      </c>
      <c r="E11" s="47">
        <f>SUM(E10:E10)</f>
        <v>0</v>
      </c>
      <c r="F11" s="47">
        <f>SUM(F10:F10)</f>
        <v>135305.94</v>
      </c>
      <c r="G11" s="31"/>
    </row>
    <row r="12" spans="1:7" x14ac:dyDescent="0.2">
      <c r="A12" s="1"/>
      <c r="B12" s="10"/>
      <c r="D12" s="19"/>
      <c r="E12" s="19"/>
      <c r="F12" s="19"/>
    </row>
    <row r="13" spans="1:7" x14ac:dyDescent="0.2">
      <c r="A13" s="1"/>
      <c r="B13" s="2" t="s">
        <v>9</v>
      </c>
    </row>
    <row r="14" spans="1:7" ht="51" x14ac:dyDescent="0.2">
      <c r="A14" s="48" t="s">
        <v>1</v>
      </c>
      <c r="B14" s="49" t="s">
        <v>9</v>
      </c>
      <c r="C14" s="50">
        <v>2018</v>
      </c>
      <c r="D14" s="50" t="s">
        <v>3</v>
      </c>
    </row>
    <row r="15" spans="1:7" ht="25.5" x14ac:dyDescent="0.2">
      <c r="A15" s="43"/>
      <c r="B15" s="43" t="s">
        <v>19</v>
      </c>
      <c r="C15" s="44"/>
      <c r="D15" s="45">
        <f>+D6-F11</f>
        <v>0</v>
      </c>
      <c r="E15" s="31"/>
    </row>
    <row r="16" spans="1:7" ht="13.5" thickBot="1" x14ac:dyDescent="0.25">
      <c r="A16" s="51"/>
      <c r="B16" s="52"/>
      <c r="C16" s="44"/>
      <c r="D16" s="45"/>
      <c r="E16" s="31"/>
    </row>
    <row r="17" spans="1:5" ht="13.5" thickBot="1" x14ac:dyDescent="0.25">
      <c r="A17" s="21" t="s">
        <v>20</v>
      </c>
      <c r="B17" s="22"/>
      <c r="C17" s="23"/>
      <c r="D17" s="53">
        <f>SUM(D15:D16)</f>
        <v>0</v>
      </c>
      <c r="E17" s="31"/>
    </row>
    <row r="18" spans="1:5" s="23" customFormat="1" x14ac:dyDescent="0.2">
      <c r="A18" s="25"/>
      <c r="B18" s="26"/>
      <c r="D18" s="54"/>
    </row>
    <row r="19" spans="1:5" s="23" customFormat="1" x14ac:dyDescent="0.2">
      <c r="A19" s="25"/>
      <c r="B19" s="26"/>
      <c r="D19" s="36"/>
    </row>
    <row r="20" spans="1:5" s="23" customFormat="1" x14ac:dyDescent="0.2">
      <c r="A20" s="25"/>
      <c r="B20" s="26"/>
      <c r="D20" s="55"/>
    </row>
    <row r="21" spans="1:5" s="23" customFormat="1" x14ac:dyDescent="0.2">
      <c r="A21" s="25"/>
      <c r="B21" s="26"/>
      <c r="D21" s="36"/>
    </row>
    <row r="22" spans="1:5" s="23" customFormat="1" x14ac:dyDescent="0.2">
      <c r="A22" s="25"/>
      <c r="B22" s="26"/>
      <c r="D22" s="36"/>
    </row>
    <row r="23" spans="1:5" s="23" customFormat="1" x14ac:dyDescent="0.2">
      <c r="A23" s="25"/>
      <c r="B23" s="26"/>
      <c r="D23" s="36"/>
    </row>
    <row r="24" spans="1:5" s="23" customFormat="1" x14ac:dyDescent="0.2">
      <c r="A24" s="25"/>
      <c r="B24" s="26"/>
      <c r="D24" s="36"/>
    </row>
    <row r="25" spans="1:5" s="23" customFormat="1" x14ac:dyDescent="0.2">
      <c r="A25" s="25"/>
      <c r="B25" s="26"/>
      <c r="D25" s="36"/>
    </row>
    <row r="26" spans="1:5" x14ac:dyDescent="0.2">
      <c r="A26" s="1"/>
      <c r="B26" s="10"/>
    </row>
    <row r="27" spans="1:5" x14ac:dyDescent="0.2">
      <c r="A27" s="1"/>
      <c r="B27" s="10"/>
    </row>
    <row r="30" spans="1:5" x14ac:dyDescent="0.2">
      <c r="A30" s="1"/>
      <c r="B30" s="10"/>
    </row>
    <row r="31" spans="1:5" x14ac:dyDescent="0.2">
      <c r="A31" s="1"/>
      <c r="B31" s="10"/>
    </row>
    <row r="32" spans="1:5" x14ac:dyDescent="0.2">
      <c r="A32" s="1"/>
      <c r="B32" s="10"/>
    </row>
    <row r="33" spans="1:2" x14ac:dyDescent="0.2">
      <c r="A33" s="1"/>
      <c r="B33" s="10"/>
    </row>
  </sheetData>
  <pageMargins left="0.27559055118110237" right="0.23622047244094491" top="0.98425196850393704" bottom="0.98425196850393704" header="0.51181102362204722" footer="0.51181102362204722"/>
  <pageSetup paperSize="9" scale="85" orientation="landscape" r:id="rId1"/>
  <headerFooter alignWithMargins="0">
    <oddHeader>&amp;LCONSUNTIVO 2017
&amp;CRIEPILOGO CONTRIBUTI CONTO CAPITALE  ASL AL&amp;R&amp;"Arial,Grassetto"REGIONE PIEMONTE
ASL AL</oddHeader>
    <oddFooter>&amp;L&amp;"Arial,Grassetto Corsivo"30/04/2019&amp;R&amp;P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33"/>
  <sheetViews>
    <sheetView tabSelected="1" view="pageBreakPreview" topLeftCell="A13" zoomScale="60" zoomScaleNormal="100" workbookViewId="0">
      <selection activeCell="J11" sqref="J11"/>
    </sheetView>
  </sheetViews>
  <sheetFormatPr defaultRowHeight="12.75" x14ac:dyDescent="0.2"/>
  <cols>
    <col min="1" max="1" width="16.140625" style="3" customWidth="1"/>
    <col min="2" max="2" width="84.28515625" style="3" customWidth="1"/>
    <col min="3" max="3" width="12.42578125" style="3" customWidth="1"/>
    <col min="4" max="4" width="18.28515625" style="116" bestFit="1" customWidth="1"/>
    <col min="5" max="5" width="11.7109375" style="3" customWidth="1"/>
    <col min="6" max="6" width="14.42578125" style="3" customWidth="1"/>
    <col min="7" max="16384" width="9.140625" style="3"/>
  </cols>
  <sheetData>
    <row r="2" spans="1:13" x14ac:dyDescent="0.2">
      <c r="A2" s="1"/>
      <c r="B2" s="2" t="s">
        <v>0</v>
      </c>
    </row>
    <row r="3" spans="1:13" ht="51" x14ac:dyDescent="0.2">
      <c r="A3" s="4" t="s">
        <v>1</v>
      </c>
      <c r="B3" s="5" t="s">
        <v>2</v>
      </c>
      <c r="C3" s="4">
        <v>2007</v>
      </c>
      <c r="D3" s="117" t="s">
        <v>3</v>
      </c>
    </row>
    <row r="4" spans="1:13" s="120" customFormat="1" x14ac:dyDescent="0.2">
      <c r="A4" s="118" t="s">
        <v>134</v>
      </c>
      <c r="B4" s="119" t="s">
        <v>135</v>
      </c>
      <c r="D4" s="121">
        <v>1038000</v>
      </c>
    </row>
    <row r="5" spans="1:13" s="23" customFormat="1" ht="26.25" thickBot="1" x14ac:dyDescent="0.25">
      <c r="A5" s="76" t="s">
        <v>50</v>
      </c>
      <c r="B5" s="77" t="s">
        <v>136</v>
      </c>
      <c r="C5" s="94"/>
      <c r="D5" s="122">
        <v>-213000</v>
      </c>
      <c r="E5" s="75"/>
      <c r="F5" s="75"/>
      <c r="G5" s="75"/>
      <c r="H5" s="75"/>
      <c r="I5" s="75"/>
      <c r="J5" s="75"/>
      <c r="K5" s="75"/>
      <c r="L5" s="75"/>
      <c r="M5" s="75"/>
    </row>
    <row r="6" spans="1:13" ht="13.5" thickBot="1" x14ac:dyDescent="0.25">
      <c r="A6" s="6" t="s">
        <v>4</v>
      </c>
      <c r="B6" s="7"/>
      <c r="C6" s="46"/>
      <c r="D6" s="123">
        <f>SUM(D4:D5)</f>
        <v>825000</v>
      </c>
      <c r="E6" s="31"/>
    </row>
    <row r="7" spans="1:13" x14ac:dyDescent="0.2">
      <c r="A7" s="1"/>
      <c r="B7" s="10"/>
    </row>
    <row r="8" spans="1:13" x14ac:dyDescent="0.2">
      <c r="A8" s="1"/>
      <c r="B8" s="2" t="s">
        <v>14</v>
      </c>
    </row>
    <row r="9" spans="1:13" ht="51" x14ac:dyDescent="0.2">
      <c r="A9" s="11" t="s">
        <v>1</v>
      </c>
      <c r="B9" s="12" t="s">
        <v>2</v>
      </c>
      <c r="C9" s="11">
        <v>2007</v>
      </c>
      <c r="D9" s="124" t="s">
        <v>5</v>
      </c>
      <c r="E9" s="11" t="s">
        <v>6</v>
      </c>
      <c r="F9" s="11" t="s">
        <v>7</v>
      </c>
    </row>
    <row r="10" spans="1:13" s="23" customFormat="1" ht="13.5" thickBot="1" x14ac:dyDescent="0.25">
      <c r="A10" s="125" t="s">
        <v>134</v>
      </c>
      <c r="B10" s="119" t="s">
        <v>137</v>
      </c>
      <c r="C10" s="59"/>
      <c r="D10" s="116"/>
      <c r="E10" s="19">
        <v>212682.82</v>
      </c>
      <c r="F10" s="9">
        <f>SUM(D10:E10)</f>
        <v>212682.82</v>
      </c>
    </row>
    <row r="11" spans="1:13" ht="18" customHeight="1" thickBot="1" x14ac:dyDescent="0.25">
      <c r="A11" s="13" t="s">
        <v>8</v>
      </c>
      <c r="B11" s="14"/>
      <c r="C11" s="15"/>
      <c r="D11" s="126">
        <f>SUM(D10:D10)</f>
        <v>0</v>
      </c>
      <c r="E11" s="126">
        <f>SUM(E10:E10)</f>
        <v>212682.82</v>
      </c>
      <c r="F11" s="127">
        <f>D11+E11</f>
        <v>212682.82</v>
      </c>
      <c r="G11" s="128"/>
    </row>
    <row r="12" spans="1:13" x14ac:dyDescent="0.2">
      <c r="A12" s="1"/>
      <c r="B12" s="10"/>
      <c r="E12" s="19"/>
      <c r="F12" s="19"/>
    </row>
    <row r="13" spans="1:13" x14ac:dyDescent="0.2">
      <c r="A13" s="1"/>
      <c r="B13" s="2" t="s">
        <v>9</v>
      </c>
    </row>
    <row r="14" spans="1:13" ht="51" x14ac:dyDescent="0.2">
      <c r="A14" s="48" t="s">
        <v>1</v>
      </c>
      <c r="B14" s="49" t="s">
        <v>9</v>
      </c>
      <c r="C14" s="50">
        <v>2007</v>
      </c>
      <c r="D14" s="129" t="s">
        <v>3</v>
      </c>
      <c r="E14" s="19"/>
    </row>
    <row r="15" spans="1:13" s="23" customFormat="1" x14ac:dyDescent="0.2">
      <c r="A15" s="130"/>
      <c r="B15" s="119"/>
      <c r="C15" s="59"/>
      <c r="D15" s="116"/>
    </row>
    <row r="16" spans="1:13" s="23" customFormat="1" ht="13.5" thickBot="1" x14ac:dyDescent="0.25">
      <c r="A16" s="118" t="s">
        <v>134</v>
      </c>
      <c r="B16" s="119" t="s">
        <v>137</v>
      </c>
      <c r="C16" s="59"/>
      <c r="D16" s="116">
        <v>612317</v>
      </c>
    </row>
    <row r="17" spans="1:5" ht="13.5" thickBot="1" x14ac:dyDescent="0.25">
      <c r="A17" s="21" t="s">
        <v>15</v>
      </c>
      <c r="B17" s="22"/>
      <c r="C17" s="23"/>
      <c r="D17" s="131">
        <f>SUM(D15:D16)</f>
        <v>612317</v>
      </c>
      <c r="E17" s="128"/>
    </row>
    <row r="18" spans="1:5" s="23" customFormat="1" x14ac:dyDescent="0.2">
      <c r="A18" s="25"/>
      <c r="B18" s="26"/>
      <c r="D18" s="132"/>
    </row>
    <row r="19" spans="1:5" s="23" customFormat="1" x14ac:dyDescent="0.2">
      <c r="A19" s="25"/>
      <c r="B19" s="26"/>
      <c r="D19" s="132"/>
    </row>
    <row r="20" spans="1:5" s="23" customFormat="1" x14ac:dyDescent="0.2">
      <c r="A20" s="25"/>
      <c r="B20" s="26"/>
      <c r="D20" s="132"/>
    </row>
    <row r="21" spans="1:5" s="23" customFormat="1" x14ac:dyDescent="0.2">
      <c r="A21" s="25"/>
      <c r="B21" s="26"/>
      <c r="D21" s="132"/>
    </row>
    <row r="22" spans="1:5" s="23" customFormat="1" x14ac:dyDescent="0.2">
      <c r="A22" s="25"/>
      <c r="B22" s="26"/>
      <c r="D22" s="132"/>
    </row>
    <row r="23" spans="1:5" s="23" customFormat="1" x14ac:dyDescent="0.2">
      <c r="A23" s="25"/>
      <c r="B23" s="26"/>
      <c r="D23" s="132"/>
    </row>
    <row r="24" spans="1:5" s="23" customFormat="1" x14ac:dyDescent="0.2">
      <c r="A24" s="25"/>
      <c r="B24" s="26"/>
      <c r="D24" s="132"/>
    </row>
    <row r="25" spans="1:5" s="23" customFormat="1" x14ac:dyDescent="0.2">
      <c r="A25" s="25"/>
      <c r="B25" s="26"/>
      <c r="D25" s="132"/>
    </row>
    <row r="26" spans="1:5" x14ac:dyDescent="0.2">
      <c r="A26" s="1"/>
      <c r="B26" s="10"/>
    </row>
    <row r="27" spans="1:5" x14ac:dyDescent="0.2">
      <c r="A27" s="1"/>
      <c r="B27" s="10"/>
    </row>
    <row r="30" spans="1:5" x14ac:dyDescent="0.2">
      <c r="A30" s="1"/>
      <c r="B30" s="10"/>
    </row>
    <row r="31" spans="1:5" x14ac:dyDescent="0.2">
      <c r="A31" s="1"/>
      <c r="B31" s="10"/>
    </row>
    <row r="32" spans="1:5" x14ac:dyDescent="0.2">
      <c r="A32" s="1"/>
      <c r="B32" s="10"/>
    </row>
    <row r="33" spans="1:2" x14ac:dyDescent="0.2">
      <c r="A33" s="1"/>
      <c r="B33" s="10"/>
    </row>
  </sheetData>
  <pageMargins left="0.27559055118110237" right="0.23622047244094491" top="0.98425196850393704" bottom="0.98425196850393704" header="0.51181102362204722" footer="0.51181102362204722"/>
  <pageSetup paperSize="9" scale="85" orientation="landscape" r:id="rId1"/>
  <headerFooter alignWithMargins="0">
    <oddHeader>&amp;LCONSUNTIVO 2017
&amp;CRIEPILOGO CONTRIBUTI CONTO CAPITALE  ASL AL&amp;R&amp;"Arial,Grassetto"REGIONE PIEMONTE
ASL AL</oddHeader>
    <oddFooter>&amp;L&amp;"Arial,Grassetto Corsivo"30/04/2019&amp;R&amp;P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31"/>
  <sheetViews>
    <sheetView tabSelected="1" view="pageBreakPreview" zoomScale="60" zoomScaleNormal="100" workbookViewId="0">
      <selection activeCell="J11" sqref="J11"/>
    </sheetView>
  </sheetViews>
  <sheetFormatPr defaultRowHeight="12.75" x14ac:dyDescent="0.2"/>
  <cols>
    <col min="1" max="1" width="16.140625" style="3" customWidth="1"/>
    <col min="2" max="2" width="75.28515625" style="3" customWidth="1"/>
    <col min="3" max="3" width="14" style="3" customWidth="1"/>
    <col min="4" max="4" width="16.140625" style="3" customWidth="1"/>
    <col min="5" max="5" width="18.85546875" style="3" customWidth="1"/>
    <col min="6" max="6" width="14.42578125" style="3" customWidth="1"/>
    <col min="7" max="16384" width="9.140625" style="3"/>
  </cols>
  <sheetData>
    <row r="2" spans="1:7" x14ac:dyDescent="0.2">
      <c r="A2" s="1"/>
      <c r="B2" s="2" t="s">
        <v>0</v>
      </c>
    </row>
    <row r="3" spans="1:7" ht="51" x14ac:dyDescent="0.2">
      <c r="A3" s="4" t="s">
        <v>1</v>
      </c>
      <c r="B3" s="5" t="s">
        <v>2</v>
      </c>
      <c r="C3" s="4">
        <v>2006</v>
      </c>
      <c r="D3" s="5" t="s">
        <v>3</v>
      </c>
    </row>
    <row r="4" spans="1:7" ht="26.25" thickBot="1" x14ac:dyDescent="0.25">
      <c r="A4" s="59" t="s">
        <v>138</v>
      </c>
      <c r="B4" s="59" t="s">
        <v>139</v>
      </c>
      <c r="D4" s="133">
        <v>408910</v>
      </c>
    </row>
    <row r="5" spans="1:7" ht="13.5" thickBot="1" x14ac:dyDescent="0.25">
      <c r="A5" s="6" t="s">
        <v>4</v>
      </c>
      <c r="B5" s="7"/>
      <c r="C5" s="46"/>
      <c r="D5" s="123">
        <f>SUM(D4:D4)</f>
        <v>408910</v>
      </c>
      <c r="E5" s="31"/>
    </row>
    <row r="6" spans="1:7" x14ac:dyDescent="0.2">
      <c r="A6" s="1"/>
      <c r="B6" s="10"/>
    </row>
    <row r="7" spans="1:7" x14ac:dyDescent="0.2">
      <c r="A7" s="1"/>
      <c r="B7" s="2" t="s">
        <v>14</v>
      </c>
    </row>
    <row r="8" spans="1:7" ht="51" x14ac:dyDescent="0.2">
      <c r="A8" s="11" t="s">
        <v>1</v>
      </c>
      <c r="B8" s="12" t="s">
        <v>2</v>
      </c>
      <c r="C8" s="11">
        <v>2006</v>
      </c>
      <c r="D8" s="11" t="s">
        <v>5</v>
      </c>
      <c r="E8" s="11" t="s">
        <v>6</v>
      </c>
      <c r="F8" s="11" t="s">
        <v>7</v>
      </c>
    </row>
    <row r="9" spans="1:7" s="23" customFormat="1" ht="13.5" thickBot="1" x14ac:dyDescent="0.25">
      <c r="A9" s="59"/>
      <c r="B9" s="59"/>
      <c r="C9" s="59"/>
      <c r="D9" s="19"/>
      <c r="E9" s="19"/>
      <c r="F9" s="9"/>
    </row>
    <row r="10" spans="1:7" ht="18" customHeight="1" thickBot="1" x14ac:dyDescent="0.25">
      <c r="A10" s="13" t="s">
        <v>8</v>
      </c>
      <c r="B10" s="14"/>
      <c r="C10" s="15"/>
      <c r="D10" s="47">
        <f>SUM(D9:D9)</f>
        <v>0</v>
      </c>
      <c r="E10" s="126">
        <f>SUM(E9:E9)</f>
        <v>0</v>
      </c>
      <c r="F10" s="127">
        <f>D10+E10</f>
        <v>0</v>
      </c>
      <c r="G10" s="128"/>
    </row>
    <row r="11" spans="1:7" x14ac:dyDescent="0.2">
      <c r="A11" s="1"/>
      <c r="B11" s="10"/>
      <c r="D11" s="19"/>
      <c r="E11" s="19"/>
      <c r="F11" s="19"/>
    </row>
    <row r="12" spans="1:7" x14ac:dyDescent="0.2">
      <c r="A12" s="1"/>
      <c r="B12" s="2" t="s">
        <v>9</v>
      </c>
    </row>
    <row r="13" spans="1:7" ht="51" x14ac:dyDescent="0.2">
      <c r="A13" s="48" t="s">
        <v>1</v>
      </c>
      <c r="B13" s="49" t="s">
        <v>9</v>
      </c>
      <c r="C13" s="50">
        <v>2006</v>
      </c>
      <c r="D13" s="50" t="s">
        <v>3</v>
      </c>
    </row>
    <row r="14" spans="1:7" s="23" customFormat="1" ht="26.25" thickBot="1" x14ac:dyDescent="0.25">
      <c r="A14" s="59" t="s">
        <v>138</v>
      </c>
      <c r="B14" s="59" t="s">
        <v>140</v>
      </c>
      <c r="C14" s="59"/>
      <c r="D14" s="116">
        <f>D4-F9</f>
        <v>408910</v>
      </c>
      <c r="E14" s="24"/>
    </row>
    <row r="15" spans="1:7" ht="13.5" thickBot="1" x14ac:dyDescent="0.25">
      <c r="A15" s="21" t="s">
        <v>15</v>
      </c>
      <c r="B15" s="22"/>
      <c r="C15" s="23"/>
      <c r="D15" s="131">
        <f>SUM(D14:D14)</f>
        <v>408910</v>
      </c>
      <c r="E15" s="31"/>
    </row>
    <row r="16" spans="1:7" s="23" customFormat="1" x14ac:dyDescent="0.2">
      <c r="A16" s="25"/>
      <c r="B16" s="26"/>
      <c r="D16" s="132"/>
    </row>
    <row r="17" spans="1:4" s="23" customFormat="1" x14ac:dyDescent="0.2">
      <c r="A17" s="25"/>
      <c r="B17" s="26"/>
      <c r="D17" s="36"/>
    </row>
    <row r="18" spans="1:4" s="23" customFormat="1" x14ac:dyDescent="0.2">
      <c r="A18" s="25"/>
      <c r="B18" s="26"/>
      <c r="D18" s="36"/>
    </row>
    <row r="19" spans="1:4" s="23" customFormat="1" x14ac:dyDescent="0.2">
      <c r="A19" s="25"/>
      <c r="B19" s="26"/>
      <c r="D19" s="36"/>
    </row>
    <row r="20" spans="1:4" s="23" customFormat="1" x14ac:dyDescent="0.2">
      <c r="A20" s="25"/>
      <c r="B20" s="26"/>
      <c r="D20" s="36"/>
    </row>
    <row r="21" spans="1:4" s="23" customFormat="1" x14ac:dyDescent="0.2">
      <c r="A21" s="25"/>
      <c r="B21" s="26"/>
      <c r="D21" s="36"/>
    </row>
    <row r="22" spans="1:4" s="23" customFormat="1" x14ac:dyDescent="0.2">
      <c r="A22" s="25"/>
      <c r="B22" s="26"/>
      <c r="D22" s="36"/>
    </row>
    <row r="23" spans="1:4" s="23" customFormat="1" x14ac:dyDescent="0.2">
      <c r="A23" s="25"/>
      <c r="B23" s="26"/>
      <c r="D23" s="36"/>
    </row>
    <row r="24" spans="1:4" x14ac:dyDescent="0.2">
      <c r="A24" s="1"/>
      <c r="B24" s="10"/>
    </row>
    <row r="25" spans="1:4" x14ac:dyDescent="0.2">
      <c r="A25" s="1"/>
      <c r="B25" s="10"/>
    </row>
    <row r="28" spans="1:4" x14ac:dyDescent="0.2">
      <c r="A28" s="1"/>
      <c r="B28" s="10"/>
    </row>
    <row r="29" spans="1:4" x14ac:dyDescent="0.2">
      <c r="A29" s="1"/>
      <c r="B29" s="10"/>
    </row>
    <row r="30" spans="1:4" x14ac:dyDescent="0.2">
      <c r="A30" s="1"/>
      <c r="B30" s="10"/>
    </row>
    <row r="31" spans="1:4" x14ac:dyDescent="0.2">
      <c r="A31" s="1"/>
      <c r="B31" s="10"/>
    </row>
  </sheetData>
  <pageMargins left="0.27559055118110237" right="0.23622047244094491" top="0.98425196850393704" bottom="0.98425196850393704" header="0.51181102362204722" footer="0.51181102362204722"/>
  <pageSetup paperSize="9" scale="85" fitToHeight="2" orientation="landscape" r:id="rId1"/>
  <headerFooter alignWithMargins="0">
    <oddHeader>&amp;LCONSUNTIVO 2017
&amp;CRIEPILOGO CONTRIBUTI CONTO CAPITALE  ASL AL&amp;R&amp;"Arial,Grassetto"REGIONE PIEMONTE
ASL AL</oddHeader>
    <oddFooter>&amp;L&amp;"Arial,Grassetto Corsivo"30/04/2019&amp;R&amp;P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32"/>
  <sheetViews>
    <sheetView tabSelected="1" view="pageBreakPreview" topLeftCell="B10" zoomScale="60" zoomScaleNormal="100" workbookViewId="0">
      <selection activeCell="J11" sqref="J11"/>
    </sheetView>
  </sheetViews>
  <sheetFormatPr defaultRowHeight="12.75" x14ac:dyDescent="0.2"/>
  <cols>
    <col min="1" max="1" width="16.140625" style="3" customWidth="1"/>
    <col min="2" max="2" width="75.28515625" style="3" customWidth="1"/>
    <col min="3" max="3" width="14" style="3" customWidth="1"/>
    <col min="4" max="4" width="16.140625" style="3" customWidth="1"/>
    <col min="5" max="5" width="18.85546875" style="3" customWidth="1"/>
    <col min="6" max="6" width="23.7109375" style="3" bestFit="1" customWidth="1"/>
    <col min="7" max="16384" width="9.140625" style="3"/>
  </cols>
  <sheetData>
    <row r="2" spans="1:6" x14ac:dyDescent="0.2">
      <c r="A2" s="1"/>
      <c r="B2" s="2" t="s">
        <v>0</v>
      </c>
    </row>
    <row r="3" spans="1:6" ht="51" x14ac:dyDescent="0.2">
      <c r="A3" s="4" t="s">
        <v>1</v>
      </c>
      <c r="B3" s="5" t="s">
        <v>2</v>
      </c>
      <c r="C3" s="4">
        <v>2005</v>
      </c>
      <c r="D3" s="5" t="s">
        <v>3</v>
      </c>
    </row>
    <row r="4" spans="1:6" s="23" customFormat="1" ht="30" x14ac:dyDescent="0.25">
      <c r="A4" s="134" t="s">
        <v>141</v>
      </c>
      <c r="B4" s="135" t="s">
        <v>142</v>
      </c>
      <c r="C4" s="59"/>
      <c r="D4" s="133">
        <v>2000000</v>
      </c>
    </row>
    <row r="5" spans="1:6" s="23" customFormat="1" ht="30.75" thickBot="1" x14ac:dyDescent="0.3">
      <c r="A5" s="134" t="s">
        <v>141</v>
      </c>
      <c r="B5" s="135" t="s">
        <v>143</v>
      </c>
      <c r="C5" s="59"/>
      <c r="D5" s="133">
        <v>-26729.06</v>
      </c>
    </row>
    <row r="6" spans="1:6" ht="13.5" thickBot="1" x14ac:dyDescent="0.25">
      <c r="A6" s="6" t="s">
        <v>4</v>
      </c>
      <c r="B6" s="7"/>
      <c r="C6" s="46"/>
      <c r="D6" s="123">
        <f>SUM(D4:D5)</f>
        <v>1973270.94</v>
      </c>
    </row>
    <row r="7" spans="1:6" x14ac:dyDescent="0.2">
      <c r="A7" s="1"/>
      <c r="B7" s="10"/>
      <c r="D7" s="116"/>
    </row>
    <row r="8" spans="1:6" x14ac:dyDescent="0.2">
      <c r="A8" s="1"/>
      <c r="B8" s="2" t="s">
        <v>14</v>
      </c>
    </row>
    <row r="9" spans="1:6" ht="51" x14ac:dyDescent="0.2">
      <c r="A9" s="11" t="s">
        <v>1</v>
      </c>
      <c r="B9" s="12" t="s">
        <v>2</v>
      </c>
      <c r="C9" s="11">
        <v>2005</v>
      </c>
      <c r="D9" s="11" t="s">
        <v>5</v>
      </c>
      <c r="E9" s="11" t="s">
        <v>6</v>
      </c>
      <c r="F9" s="11" t="s">
        <v>7</v>
      </c>
    </row>
    <row r="10" spans="1:6" s="23" customFormat="1" ht="15.75" customHeight="1" thickBot="1" x14ac:dyDescent="0.3">
      <c r="A10" s="136" t="s">
        <v>141</v>
      </c>
      <c r="B10" s="135" t="s">
        <v>144</v>
      </c>
      <c r="C10" s="59"/>
      <c r="D10" s="20">
        <v>224138.274</v>
      </c>
      <c r="E10" s="20">
        <v>1749132.67</v>
      </c>
      <c r="F10" s="40">
        <f>+D10+E10</f>
        <v>1973270.9439999999</v>
      </c>
    </row>
    <row r="11" spans="1:6" ht="18" customHeight="1" thickBot="1" x14ac:dyDescent="0.25">
      <c r="A11" s="13" t="s">
        <v>8</v>
      </c>
      <c r="B11" s="14"/>
      <c r="C11" s="15"/>
      <c r="D11" s="16">
        <f>SUM(D10:D10)</f>
        <v>224138.274</v>
      </c>
      <c r="E11" s="17">
        <f>SUM(E10:E10)</f>
        <v>1749132.67</v>
      </c>
      <c r="F11" s="18">
        <f>D11+E11</f>
        <v>1973270.9439999999</v>
      </c>
    </row>
    <row r="12" spans="1:6" x14ac:dyDescent="0.2">
      <c r="A12" s="1"/>
      <c r="B12" s="10"/>
      <c r="D12" s="19"/>
      <c r="E12" s="19"/>
      <c r="F12" s="19"/>
    </row>
    <row r="13" spans="1:6" x14ac:dyDescent="0.2">
      <c r="A13" s="1"/>
      <c r="B13" s="2" t="s">
        <v>9</v>
      </c>
    </row>
    <row r="14" spans="1:6" ht="51" x14ac:dyDescent="0.2">
      <c r="A14" s="48" t="s">
        <v>1</v>
      </c>
      <c r="B14" s="49" t="s">
        <v>9</v>
      </c>
      <c r="C14" s="50">
        <v>2005</v>
      </c>
      <c r="D14" s="50" t="s">
        <v>3</v>
      </c>
    </row>
    <row r="15" spans="1:6" s="23" customFormat="1" ht="15.75" thickBot="1" x14ac:dyDescent="0.3">
      <c r="A15" s="136" t="s">
        <v>141</v>
      </c>
      <c r="B15" s="135" t="s">
        <v>144</v>
      </c>
      <c r="C15" s="59"/>
      <c r="D15" s="19"/>
    </row>
    <row r="16" spans="1:6" ht="13.5" thickBot="1" x14ac:dyDescent="0.25">
      <c r="A16" s="21" t="s">
        <v>10</v>
      </c>
      <c r="B16" s="22"/>
      <c r="C16" s="23"/>
      <c r="D16" s="18">
        <f>+D6-F11</f>
        <v>-3.9999999571591616E-3</v>
      </c>
    </row>
    <row r="17" spans="1:4" s="23" customFormat="1" x14ac:dyDescent="0.2">
      <c r="A17" s="25"/>
      <c r="B17" s="26"/>
      <c r="D17" s="36"/>
    </row>
    <row r="18" spans="1:4" s="23" customFormat="1" x14ac:dyDescent="0.2">
      <c r="A18" s="25"/>
      <c r="B18" s="26"/>
      <c r="D18" s="36"/>
    </row>
    <row r="19" spans="1:4" s="23" customFormat="1" x14ac:dyDescent="0.2">
      <c r="A19" s="25"/>
      <c r="B19" s="26"/>
      <c r="D19" s="36"/>
    </row>
    <row r="20" spans="1:4" s="23" customFormat="1" x14ac:dyDescent="0.2">
      <c r="A20" s="25"/>
      <c r="B20" s="26"/>
      <c r="D20" s="36"/>
    </row>
    <row r="21" spans="1:4" s="23" customFormat="1" x14ac:dyDescent="0.2">
      <c r="A21" s="25"/>
      <c r="B21" s="26"/>
      <c r="D21" s="36"/>
    </row>
    <row r="22" spans="1:4" s="23" customFormat="1" x14ac:dyDescent="0.2">
      <c r="A22" s="25"/>
      <c r="B22" s="26"/>
      <c r="D22" s="36"/>
    </row>
    <row r="23" spans="1:4" s="23" customFormat="1" x14ac:dyDescent="0.2">
      <c r="A23" s="25"/>
      <c r="B23" s="26"/>
      <c r="D23" s="36"/>
    </row>
    <row r="24" spans="1:4" s="23" customFormat="1" x14ac:dyDescent="0.2">
      <c r="A24" s="25"/>
      <c r="B24" s="26"/>
      <c r="D24" s="36"/>
    </row>
    <row r="25" spans="1:4" x14ac:dyDescent="0.2">
      <c r="A25" s="1"/>
      <c r="B25" s="10"/>
    </row>
    <row r="26" spans="1:4" x14ac:dyDescent="0.2">
      <c r="A26" s="1"/>
      <c r="B26" s="10"/>
    </row>
    <row r="29" spans="1:4" x14ac:dyDescent="0.2">
      <c r="A29" s="1"/>
      <c r="B29" s="10"/>
    </row>
    <row r="30" spans="1:4" x14ac:dyDescent="0.2">
      <c r="A30" s="1"/>
      <c r="B30" s="10"/>
    </row>
    <row r="31" spans="1:4" x14ac:dyDescent="0.2">
      <c r="A31" s="1"/>
      <c r="B31" s="10"/>
    </row>
    <row r="32" spans="1:4" x14ac:dyDescent="0.2">
      <c r="A32" s="1"/>
      <c r="B32" s="10"/>
    </row>
  </sheetData>
  <pageMargins left="0.27559055118110237" right="0.23622047244094491" top="0.98425196850393704" bottom="0.98425196850393704" header="0.51181102362204722" footer="0.51181102362204722"/>
  <pageSetup paperSize="9" scale="85" orientation="landscape" r:id="rId1"/>
  <headerFooter alignWithMargins="0">
    <oddHeader>&amp;LCONSUNTIVO 2017
&amp;CRIEPILOGO CONTRIBUTI CONTO CAPITALE  ASL AL&amp;R&amp;"Arial,Grassetto"REGIONE PIEMONTE
ASL AL</oddHeader>
    <oddFooter>&amp;L&amp;"Arial,Grassetto Corsivo"30/04/2019&amp;R&amp;P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48"/>
  <sheetViews>
    <sheetView tabSelected="1" view="pageBreakPreview" topLeftCell="B13" zoomScale="60" zoomScaleNormal="80" workbookViewId="0">
      <selection activeCell="J11" sqref="J11"/>
    </sheetView>
  </sheetViews>
  <sheetFormatPr defaultRowHeight="12.75" x14ac:dyDescent="0.2"/>
  <cols>
    <col min="1" max="1" width="32.5703125" style="3" customWidth="1"/>
    <col min="2" max="2" width="64.28515625" style="3" customWidth="1"/>
    <col min="3" max="3" width="13" style="3" customWidth="1"/>
    <col min="4" max="4" width="24.7109375" style="116" bestFit="1" customWidth="1"/>
    <col min="5" max="5" width="23.28515625" style="116" bestFit="1" customWidth="1"/>
    <col min="6" max="6" width="24.42578125" style="116" bestFit="1" customWidth="1"/>
    <col min="7" max="7" width="15" style="3" customWidth="1"/>
    <col min="8" max="16384" width="9.140625" style="3"/>
  </cols>
  <sheetData>
    <row r="2" spans="1:6" x14ac:dyDescent="0.2">
      <c r="A2" s="1"/>
      <c r="B2" s="2" t="s">
        <v>145</v>
      </c>
    </row>
    <row r="3" spans="1:6" ht="38.25" x14ac:dyDescent="0.2">
      <c r="A3" s="4" t="s">
        <v>1</v>
      </c>
      <c r="B3" s="5" t="s">
        <v>2</v>
      </c>
      <c r="C3" s="4" t="s">
        <v>120</v>
      </c>
      <c r="D3" s="117" t="s">
        <v>3</v>
      </c>
    </row>
    <row r="4" spans="1:6" s="23" customFormat="1" ht="15" x14ac:dyDescent="0.25">
      <c r="A4" s="137" t="s">
        <v>146</v>
      </c>
      <c r="B4" s="138" t="s">
        <v>147</v>
      </c>
      <c r="C4" s="59" t="s">
        <v>148</v>
      </c>
      <c r="D4" s="139">
        <v>12688.28</v>
      </c>
      <c r="E4" s="140"/>
      <c r="F4" s="133"/>
    </row>
    <row r="5" spans="1:6" s="23" customFormat="1" ht="15" x14ac:dyDescent="0.25">
      <c r="A5" s="137" t="s">
        <v>149</v>
      </c>
      <c r="B5" s="138" t="s">
        <v>150</v>
      </c>
      <c r="C5" s="59" t="s">
        <v>148</v>
      </c>
      <c r="D5" s="139">
        <v>9170.86</v>
      </c>
      <c r="E5" s="140"/>
      <c r="F5" s="133"/>
    </row>
    <row r="6" spans="1:6" s="23" customFormat="1" ht="15" x14ac:dyDescent="0.25">
      <c r="A6" s="137" t="s">
        <v>151</v>
      </c>
      <c r="B6" s="138" t="s">
        <v>152</v>
      </c>
      <c r="C6" s="59" t="s">
        <v>148</v>
      </c>
      <c r="D6" s="139">
        <v>5282.63</v>
      </c>
      <c r="E6" s="140"/>
      <c r="F6" s="133"/>
    </row>
    <row r="7" spans="1:6" s="23" customFormat="1" ht="15" x14ac:dyDescent="0.25">
      <c r="A7" s="137" t="s">
        <v>153</v>
      </c>
      <c r="B7" s="138" t="s">
        <v>154</v>
      </c>
      <c r="C7" s="59">
        <v>2002</v>
      </c>
      <c r="D7" s="139">
        <v>490634.1</v>
      </c>
      <c r="E7" s="140"/>
      <c r="F7" s="133"/>
    </row>
    <row r="8" spans="1:6" s="23" customFormat="1" ht="15" x14ac:dyDescent="0.25">
      <c r="A8" s="137" t="s">
        <v>153</v>
      </c>
      <c r="B8" s="138" t="s">
        <v>155</v>
      </c>
      <c r="C8" s="59">
        <v>2002</v>
      </c>
      <c r="D8" s="139">
        <v>490634.1</v>
      </c>
      <c r="E8" s="140"/>
      <c r="F8" s="133"/>
    </row>
    <row r="9" spans="1:6" s="23" customFormat="1" ht="15" x14ac:dyDescent="0.25">
      <c r="A9" s="141" t="s">
        <v>153</v>
      </c>
      <c r="B9" s="142" t="s">
        <v>156</v>
      </c>
      <c r="C9" s="143">
        <v>2002</v>
      </c>
      <c r="D9" s="144">
        <v>-12265.86</v>
      </c>
      <c r="E9" s="140"/>
      <c r="F9" s="133"/>
    </row>
    <row r="10" spans="1:6" s="23" customFormat="1" ht="15" x14ac:dyDescent="0.25">
      <c r="A10" s="137" t="s">
        <v>157</v>
      </c>
      <c r="B10" s="138" t="s">
        <v>158</v>
      </c>
      <c r="C10" s="59">
        <v>2003</v>
      </c>
      <c r="D10" s="139">
        <v>3800000</v>
      </c>
      <c r="E10" s="140"/>
      <c r="F10" s="133"/>
    </row>
    <row r="11" spans="1:6" s="23" customFormat="1" ht="25.5" x14ac:dyDescent="0.25">
      <c r="A11" s="141" t="s">
        <v>157</v>
      </c>
      <c r="B11" s="145" t="s">
        <v>159</v>
      </c>
      <c r="C11" s="143">
        <v>2003</v>
      </c>
      <c r="D11" s="144">
        <v>-500000</v>
      </c>
      <c r="E11" s="140"/>
      <c r="F11" s="133"/>
    </row>
    <row r="12" spans="1:6" s="23" customFormat="1" ht="15.75" thickBot="1" x14ac:dyDescent="0.3">
      <c r="A12" s="137" t="s">
        <v>160</v>
      </c>
      <c r="B12" s="138" t="s">
        <v>161</v>
      </c>
      <c r="C12" s="59">
        <v>2003</v>
      </c>
      <c r="D12" s="139">
        <v>1198283.3</v>
      </c>
      <c r="E12" s="140"/>
      <c r="F12" s="133"/>
    </row>
    <row r="13" spans="1:6" ht="13.5" thickBot="1" x14ac:dyDescent="0.25">
      <c r="A13" s="6" t="s">
        <v>4</v>
      </c>
      <c r="B13" s="7"/>
      <c r="C13" s="46"/>
      <c r="D13" s="123">
        <f>SUM(D4:D12)</f>
        <v>5494427.4100000001</v>
      </c>
      <c r="E13" s="146"/>
    </row>
    <row r="14" spans="1:6" x14ac:dyDescent="0.2">
      <c r="A14" s="1"/>
      <c r="B14" s="10"/>
    </row>
    <row r="15" spans="1:6" x14ac:dyDescent="0.2">
      <c r="A15" s="1"/>
      <c r="B15" s="2" t="s">
        <v>14</v>
      </c>
    </row>
    <row r="16" spans="1:6" ht="65.25" customHeight="1" x14ac:dyDescent="0.2">
      <c r="A16" s="11" t="s">
        <v>1</v>
      </c>
      <c r="B16" s="12" t="s">
        <v>2</v>
      </c>
      <c r="C16" s="11" t="s">
        <v>120</v>
      </c>
      <c r="D16" s="124" t="s">
        <v>5</v>
      </c>
      <c r="E16" s="124" t="s">
        <v>6</v>
      </c>
      <c r="F16" s="124" t="s">
        <v>7</v>
      </c>
    </row>
    <row r="17" spans="1:7" s="23" customFormat="1" ht="15" customHeight="1" x14ac:dyDescent="0.25">
      <c r="A17" s="137" t="s">
        <v>153</v>
      </c>
      <c r="B17" s="137" t="s">
        <v>162</v>
      </c>
      <c r="C17" s="59">
        <v>2002</v>
      </c>
      <c r="D17" s="116"/>
      <c r="E17" s="116">
        <v>441377.18</v>
      </c>
      <c r="F17" s="67">
        <f>+D17+E17</f>
        <v>441377.18</v>
      </c>
      <c r="G17" s="147"/>
    </row>
    <row r="18" spans="1:7" s="23" customFormat="1" ht="15" customHeight="1" x14ac:dyDescent="0.25">
      <c r="A18" s="137" t="s">
        <v>153</v>
      </c>
      <c r="B18" s="137" t="s">
        <v>163</v>
      </c>
      <c r="C18" s="59">
        <v>2002</v>
      </c>
      <c r="D18" s="116"/>
      <c r="E18" s="116">
        <v>464701.57</v>
      </c>
      <c r="F18" s="67">
        <f>+D18+E18</f>
        <v>464701.57</v>
      </c>
      <c r="G18" s="70"/>
    </row>
    <row r="19" spans="1:7" s="23" customFormat="1" ht="15" x14ac:dyDescent="0.25">
      <c r="A19" s="137" t="s">
        <v>157</v>
      </c>
      <c r="B19" s="137" t="s">
        <v>164</v>
      </c>
      <c r="C19" s="59">
        <v>2003</v>
      </c>
      <c r="D19" s="116"/>
      <c r="E19" s="140">
        <v>3231207.11</v>
      </c>
      <c r="F19" s="133">
        <f>+D19+E19</f>
        <v>3231207.11</v>
      </c>
      <c r="G19" s="148"/>
    </row>
    <row r="20" spans="1:7" s="23" customFormat="1" ht="15.75" thickBot="1" x14ac:dyDescent="0.3">
      <c r="A20" s="137" t="s">
        <v>160</v>
      </c>
      <c r="B20" s="137" t="s">
        <v>165</v>
      </c>
      <c r="C20" s="59">
        <v>2003</v>
      </c>
      <c r="D20" s="146"/>
      <c r="E20" s="116">
        <v>1050819.8400000001</v>
      </c>
      <c r="F20" s="149">
        <f>+D20+E20</f>
        <v>1050819.8400000001</v>
      </c>
      <c r="G20" s="150"/>
    </row>
    <row r="21" spans="1:7" ht="15" customHeight="1" thickBot="1" x14ac:dyDescent="0.25">
      <c r="A21" s="13" t="s">
        <v>8</v>
      </c>
      <c r="B21" s="14"/>
      <c r="C21" s="15"/>
      <c r="D21" s="151">
        <f>SUM(D17:D20)</f>
        <v>0</v>
      </c>
      <c r="E21" s="151">
        <f>SUM(E17:E20)</f>
        <v>5188105.7</v>
      </c>
      <c r="F21" s="152">
        <f>SUM(F17:F20)</f>
        <v>5188105.7</v>
      </c>
      <c r="G21" s="68"/>
    </row>
    <row r="22" spans="1:7" x14ac:dyDescent="0.2">
      <c r="A22" s="1"/>
      <c r="B22" s="10"/>
      <c r="G22" s="68"/>
    </row>
    <row r="23" spans="1:7" x14ac:dyDescent="0.2">
      <c r="A23" s="1"/>
      <c r="B23" s="2" t="s">
        <v>9</v>
      </c>
      <c r="G23" s="68"/>
    </row>
    <row r="24" spans="1:7" ht="38.25" x14ac:dyDescent="0.2">
      <c r="A24" s="48" t="s">
        <v>1</v>
      </c>
      <c r="B24" s="49" t="s">
        <v>9</v>
      </c>
      <c r="C24" s="50" t="s">
        <v>120</v>
      </c>
      <c r="D24" s="129" t="s">
        <v>3</v>
      </c>
    </row>
    <row r="25" spans="1:7" s="23" customFormat="1" ht="15" x14ac:dyDescent="0.25">
      <c r="A25" s="137" t="s">
        <v>146</v>
      </c>
      <c r="B25" s="137" t="s">
        <v>166</v>
      </c>
      <c r="C25" s="59" t="s">
        <v>148</v>
      </c>
      <c r="D25" s="116">
        <v>12688.28</v>
      </c>
      <c r="E25" s="140"/>
      <c r="F25" s="133"/>
    </row>
    <row r="26" spans="1:7" s="23" customFormat="1" ht="15" x14ac:dyDescent="0.25">
      <c r="A26" s="137" t="s">
        <v>149</v>
      </c>
      <c r="B26" s="137" t="s">
        <v>167</v>
      </c>
      <c r="C26" s="59" t="s">
        <v>148</v>
      </c>
      <c r="D26" s="116">
        <v>9170.86</v>
      </c>
      <c r="E26" s="140"/>
      <c r="F26" s="133"/>
    </row>
    <row r="27" spans="1:7" s="23" customFormat="1" ht="15" x14ac:dyDescent="0.25">
      <c r="A27" s="137" t="s">
        <v>151</v>
      </c>
      <c r="B27" s="137" t="s">
        <v>168</v>
      </c>
      <c r="C27" s="59" t="s">
        <v>148</v>
      </c>
      <c r="D27" s="116">
        <v>5282.63</v>
      </c>
      <c r="E27" s="140"/>
      <c r="F27" s="133"/>
    </row>
    <row r="28" spans="1:7" s="23" customFormat="1" ht="19.5" customHeight="1" x14ac:dyDescent="0.25">
      <c r="A28" s="137" t="s">
        <v>153</v>
      </c>
      <c r="B28" s="137" t="s">
        <v>154</v>
      </c>
      <c r="C28" s="59">
        <v>2002</v>
      </c>
      <c r="D28" s="116">
        <f>+D7-F17</f>
        <v>49256.919999999984</v>
      </c>
      <c r="E28" s="140"/>
      <c r="F28" s="133"/>
    </row>
    <row r="29" spans="1:7" s="23" customFormat="1" ht="15" x14ac:dyDescent="0.25">
      <c r="A29" s="137" t="s">
        <v>153</v>
      </c>
      <c r="B29" s="137" t="s">
        <v>163</v>
      </c>
      <c r="C29" s="59">
        <v>2002</v>
      </c>
      <c r="D29" s="116">
        <v>13666.67</v>
      </c>
      <c r="E29" s="140"/>
      <c r="F29" s="133"/>
    </row>
    <row r="30" spans="1:7" s="23" customFormat="1" ht="15" x14ac:dyDescent="0.25">
      <c r="A30" s="137" t="s">
        <v>157</v>
      </c>
      <c r="B30" s="137" t="s">
        <v>164</v>
      </c>
      <c r="C30" s="59">
        <v>2003</v>
      </c>
      <c r="D30" s="133">
        <v>68792.89</v>
      </c>
      <c r="E30" s="140"/>
      <c r="F30" s="133"/>
    </row>
    <row r="31" spans="1:7" s="23" customFormat="1" ht="15.75" thickBot="1" x14ac:dyDescent="0.3">
      <c r="A31" s="137" t="s">
        <v>160</v>
      </c>
      <c r="B31" s="137" t="s">
        <v>165</v>
      </c>
      <c r="C31" s="59">
        <v>2003</v>
      </c>
      <c r="D31" s="116">
        <f>+D12-F20</f>
        <v>147463.45999999996</v>
      </c>
      <c r="E31" s="140"/>
      <c r="F31" s="133"/>
    </row>
    <row r="32" spans="1:7" ht="13.5" thickBot="1" x14ac:dyDescent="0.25">
      <c r="A32" s="21" t="s">
        <v>15</v>
      </c>
      <c r="B32" s="22"/>
      <c r="C32" s="23"/>
      <c r="D32" s="131">
        <f>SUM(D25:D31)</f>
        <v>306321.70999999996</v>
      </c>
      <c r="E32" s="146"/>
    </row>
    <row r="33" spans="1:6" s="23" customFormat="1" x14ac:dyDescent="0.2">
      <c r="A33" s="25"/>
      <c r="B33" s="26"/>
      <c r="D33" s="132"/>
      <c r="E33" s="133"/>
      <c r="F33" s="133"/>
    </row>
    <row r="34" spans="1:6" s="23" customFormat="1" x14ac:dyDescent="0.2">
      <c r="A34" s="25"/>
      <c r="B34" s="26"/>
      <c r="D34" s="132"/>
      <c r="E34" s="133"/>
      <c r="F34" s="133"/>
    </row>
    <row r="35" spans="1:6" s="23" customFormat="1" x14ac:dyDescent="0.2">
      <c r="A35" s="25"/>
      <c r="B35" s="26"/>
      <c r="D35" s="132"/>
      <c r="E35" s="133"/>
      <c r="F35" s="133"/>
    </row>
    <row r="36" spans="1:6" s="23" customFormat="1" x14ac:dyDescent="0.2">
      <c r="A36" s="25"/>
      <c r="B36" s="26"/>
      <c r="D36" s="132"/>
      <c r="E36" s="133"/>
      <c r="F36" s="133"/>
    </row>
    <row r="37" spans="1:6" s="23" customFormat="1" x14ac:dyDescent="0.2">
      <c r="A37" s="25"/>
      <c r="B37" s="26"/>
      <c r="D37" s="132"/>
      <c r="E37" s="133"/>
      <c r="F37" s="133"/>
    </row>
    <row r="38" spans="1:6" s="23" customFormat="1" x14ac:dyDescent="0.2">
      <c r="A38" s="25"/>
      <c r="B38" s="26"/>
      <c r="D38" s="132"/>
      <c r="E38" s="133"/>
      <c r="F38" s="133"/>
    </row>
    <row r="39" spans="1:6" s="23" customFormat="1" x14ac:dyDescent="0.2">
      <c r="A39" s="25"/>
      <c r="B39" s="26"/>
      <c r="D39" s="132"/>
      <c r="E39" s="133"/>
      <c r="F39" s="133"/>
    </row>
    <row r="40" spans="1:6" s="23" customFormat="1" x14ac:dyDescent="0.2">
      <c r="A40" s="25"/>
      <c r="B40" s="26"/>
      <c r="D40" s="132"/>
      <c r="E40" s="133"/>
      <c r="F40" s="133"/>
    </row>
    <row r="41" spans="1:6" x14ac:dyDescent="0.2">
      <c r="A41" s="1"/>
      <c r="B41" s="10"/>
    </row>
    <row r="42" spans="1:6" x14ac:dyDescent="0.2">
      <c r="A42" s="1"/>
      <c r="B42" s="10"/>
    </row>
    <row r="45" spans="1:6" x14ac:dyDescent="0.2">
      <c r="A45" s="1"/>
      <c r="B45" s="10"/>
    </row>
    <row r="46" spans="1:6" x14ac:dyDescent="0.2">
      <c r="A46" s="1"/>
      <c r="B46" s="10"/>
    </row>
    <row r="47" spans="1:6" x14ac:dyDescent="0.2">
      <c r="A47" s="1"/>
      <c r="B47" s="10"/>
    </row>
    <row r="48" spans="1:6" x14ac:dyDescent="0.2">
      <c r="A48" s="1"/>
      <c r="B48" s="10"/>
    </row>
  </sheetData>
  <pageMargins left="0.27559055118110237" right="0.23622047244094491" top="0.98425196850393704" bottom="0.98425196850393704" header="0.51181102362204722" footer="0.51181102362204722"/>
  <pageSetup paperSize="9" scale="85" orientation="landscape" r:id="rId1"/>
  <headerFooter alignWithMargins="0">
    <oddHeader>&amp;LCONSUNTIVO 2017
&amp;CRIEPILOGO CONTRIBUTI CONTO CAPITALE  ASL AL&amp;R&amp;"Arial,Grassetto"REGIONE PIEMONTE
ASL AL</oddHeader>
    <oddFooter>&amp;L&amp;"Arial,Grassetto Corsivo"30/04/2019&amp;R&amp;P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2:H28"/>
  <sheetViews>
    <sheetView tabSelected="1" view="pageBreakPreview" topLeftCell="B6" zoomScale="60" zoomScaleNormal="100" workbookViewId="0">
      <selection activeCell="J11" sqref="J11"/>
    </sheetView>
  </sheetViews>
  <sheetFormatPr defaultRowHeight="12.75" x14ac:dyDescent="0.2"/>
  <cols>
    <col min="1" max="1" width="16.140625" style="3" customWidth="1"/>
    <col min="2" max="2" width="75.28515625" style="3" customWidth="1"/>
    <col min="3" max="3" width="14" style="3" customWidth="1"/>
    <col min="4" max="4" width="24.7109375" style="116" bestFit="1" customWidth="1"/>
    <col min="5" max="5" width="18.85546875" style="116" customWidth="1"/>
    <col min="6" max="6" width="19.85546875" style="116" bestFit="1" customWidth="1"/>
    <col min="7" max="7" width="9.140625" style="3"/>
    <col min="8" max="8" width="14" style="3" customWidth="1"/>
    <col min="9" max="16384" width="9.140625" style="3"/>
  </cols>
  <sheetData>
    <row r="2" spans="1:8" x14ac:dyDescent="0.2">
      <c r="A2" s="1"/>
      <c r="B2" s="2" t="s">
        <v>11</v>
      </c>
    </row>
    <row r="3" spans="1:8" ht="51.75" thickBot="1" x14ac:dyDescent="0.25">
      <c r="A3" s="4"/>
      <c r="B3" s="5"/>
      <c r="C3" s="4" t="s">
        <v>169</v>
      </c>
      <c r="D3" s="117" t="s">
        <v>3</v>
      </c>
      <c r="H3" s="123"/>
    </row>
    <row r="4" spans="1:8" ht="13.5" thickBot="1" x14ac:dyDescent="0.25">
      <c r="A4" s="6" t="s">
        <v>4</v>
      </c>
      <c r="B4" s="7"/>
      <c r="C4" s="107"/>
      <c r="D4" s="123">
        <f>+'cont. reg  c_capit asseg2007-22'!D6+'cont. reg  c_capit asseg2006-22'!D5+'cont. reg  c_capit asseg2005-22'!D6+'cont.reg  cap ass_ 2004eprec-22'!D13</f>
        <v>8701608.3499999996</v>
      </c>
      <c r="E4" s="146"/>
      <c r="H4" s="123"/>
    </row>
    <row r="5" spans="1:8" x14ac:dyDescent="0.2">
      <c r="A5" s="1"/>
      <c r="B5" s="10"/>
      <c r="H5" s="123"/>
    </row>
    <row r="6" spans="1:8" x14ac:dyDescent="0.2">
      <c r="A6" s="1"/>
      <c r="B6" s="2" t="s">
        <v>14</v>
      </c>
      <c r="H6" s="123"/>
    </row>
    <row r="7" spans="1:8" ht="39" thickBot="1" x14ac:dyDescent="0.25">
      <c r="A7" s="11"/>
      <c r="B7" s="12"/>
      <c r="C7" s="11">
        <v>2007</v>
      </c>
      <c r="D7" s="124" t="s">
        <v>5</v>
      </c>
      <c r="E7" s="124" t="s">
        <v>6</v>
      </c>
      <c r="F7" s="124" t="s">
        <v>13</v>
      </c>
      <c r="H7" s="153"/>
    </row>
    <row r="8" spans="1:8" ht="18" customHeight="1" thickBot="1" x14ac:dyDescent="0.25">
      <c r="A8" s="13" t="s">
        <v>8</v>
      </c>
      <c r="B8" s="14"/>
      <c r="C8" s="15"/>
      <c r="D8" s="151">
        <f>+'cont. reg  c_capit asseg2007-22'!D11+'cont. reg  c_capit asseg2006-22'!D10+'cont. reg  c_capit asseg2005-22'!D11+'cont.reg  cap ass_ 2004eprec-22'!D21</f>
        <v>224138.274</v>
      </c>
      <c r="E8" s="154">
        <f>+'cont. reg  c_capit asseg2007-22'!E11+'cont. reg  c_capit asseg2006-22'!E10+'cont. reg  c_capit asseg2005-22'!E11+'cont.reg  cap ass_ 2004eprec-22'!E21</f>
        <v>7149921.1900000004</v>
      </c>
      <c r="F8" s="131">
        <f>+'cont. reg  c_capit asseg2007-22'!F11+'cont. reg  c_capit asseg2006-22'!F10+'cont. reg  c_capit asseg2005-22'!F11+'cont.reg  cap ass_ 2004eprec-22'!F21</f>
        <v>7374059.4639999997</v>
      </c>
      <c r="G8" s="31"/>
    </row>
    <row r="9" spans="1:8" x14ac:dyDescent="0.2">
      <c r="A9" s="1"/>
      <c r="B9" s="10"/>
    </row>
    <row r="10" spans="1:8" x14ac:dyDescent="0.2">
      <c r="A10" s="1"/>
      <c r="B10" s="2" t="s">
        <v>9</v>
      </c>
    </row>
    <row r="11" spans="1:8" ht="13.5" thickBot="1" x14ac:dyDescent="0.25">
      <c r="A11" s="1"/>
      <c r="B11" s="10"/>
      <c r="D11" s="116">
        <v>0</v>
      </c>
    </row>
    <row r="12" spans="1:8" ht="13.5" thickBot="1" x14ac:dyDescent="0.25">
      <c r="A12" s="21" t="s">
        <v>15</v>
      </c>
      <c r="B12" s="22"/>
      <c r="C12" s="23"/>
      <c r="D12" s="131">
        <f>+'cont. reg  c_capit asseg2007-22'!D17+'cont. reg  c_capit asseg2006-22'!D15+'cont. reg  c_capit asseg2005-22'!D16+'cont.reg  cap ass_ 2004eprec-22'!D32</f>
        <v>1327548.706</v>
      </c>
      <c r="E12" s="146"/>
      <c r="F12" s="133"/>
    </row>
    <row r="13" spans="1:8" s="23" customFormat="1" x14ac:dyDescent="0.2">
      <c r="A13" s="25"/>
      <c r="B13" s="26"/>
      <c r="D13" s="132"/>
      <c r="E13" s="133"/>
      <c r="F13" s="133"/>
    </row>
    <row r="14" spans="1:8" s="23" customFormat="1" x14ac:dyDescent="0.2">
      <c r="A14" s="25"/>
      <c r="B14" s="26"/>
      <c r="D14" s="132"/>
      <c r="E14" s="133"/>
      <c r="F14" s="133"/>
    </row>
    <row r="15" spans="1:8" s="23" customFormat="1" x14ac:dyDescent="0.2">
      <c r="A15" s="25"/>
      <c r="B15" s="26"/>
      <c r="D15" s="132"/>
      <c r="E15" s="133"/>
      <c r="F15" s="133"/>
    </row>
    <row r="16" spans="1:8" s="23" customFormat="1" x14ac:dyDescent="0.2">
      <c r="A16" s="25"/>
      <c r="B16" s="26"/>
      <c r="D16" s="132"/>
      <c r="E16" s="133"/>
      <c r="F16" s="155"/>
    </row>
    <row r="17" spans="1:6" s="23" customFormat="1" x14ac:dyDescent="0.2">
      <c r="A17" s="25"/>
      <c r="B17" s="26"/>
      <c r="D17" s="132"/>
      <c r="E17" s="133"/>
      <c r="F17" s="133"/>
    </row>
    <row r="18" spans="1:6" s="23" customFormat="1" x14ac:dyDescent="0.2">
      <c r="A18" s="25"/>
      <c r="B18" s="26"/>
      <c r="D18" s="132"/>
      <c r="E18" s="133"/>
      <c r="F18" s="133"/>
    </row>
    <row r="19" spans="1:6" s="23" customFormat="1" x14ac:dyDescent="0.2">
      <c r="A19" s="25"/>
      <c r="B19" s="26"/>
      <c r="D19" s="132"/>
      <c r="E19" s="133"/>
      <c r="F19" s="133"/>
    </row>
    <row r="20" spans="1:6" s="23" customFormat="1" x14ac:dyDescent="0.2">
      <c r="A20" s="25"/>
      <c r="B20" s="26"/>
      <c r="D20" s="132"/>
      <c r="E20" s="133"/>
      <c r="F20" s="133"/>
    </row>
    <row r="21" spans="1:6" x14ac:dyDescent="0.2">
      <c r="A21" s="1"/>
      <c r="B21" s="10"/>
    </row>
    <row r="22" spans="1:6" x14ac:dyDescent="0.2">
      <c r="A22" s="1"/>
      <c r="B22" s="10"/>
    </row>
    <row r="25" spans="1:6" x14ac:dyDescent="0.2">
      <c r="A25" s="1"/>
      <c r="B25" s="10"/>
    </row>
    <row r="26" spans="1:6" x14ac:dyDescent="0.2">
      <c r="A26" s="1"/>
      <c r="B26" s="10"/>
    </row>
    <row r="27" spans="1:6" x14ac:dyDescent="0.2">
      <c r="A27" s="1"/>
      <c r="B27" s="10"/>
    </row>
    <row r="28" spans="1:6" x14ac:dyDescent="0.2">
      <c r="A28" s="1"/>
      <c r="B28" s="10"/>
    </row>
  </sheetData>
  <pageMargins left="0.27559055118110237" right="0.23622047244094491" top="0.98425196850393704" bottom="0.98425196850393704" header="0.51181102362204722" footer="0.51181102362204722"/>
  <pageSetup paperSize="9" scale="85" orientation="landscape" r:id="rId1"/>
  <headerFooter alignWithMargins="0">
    <oddHeader>&amp;LCONSUNTIVO 2017
&amp;CRIEPILOGO CONTRIBUTI CONTO CAPITALE  ASL AL&amp;R&amp;"Arial,Grassetto"REGIONE PIEMONTE
ASL AL</oddHeader>
    <oddFooter>&amp;L&amp;"Arial,Grassetto Corsivo"30/04/2019&amp;R&amp;P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34"/>
  <sheetViews>
    <sheetView tabSelected="1" view="pageBreakPreview" zoomScale="60" zoomScaleNormal="100" workbookViewId="0">
      <selection activeCell="J11" sqref="J11"/>
    </sheetView>
  </sheetViews>
  <sheetFormatPr defaultRowHeight="12.75" x14ac:dyDescent="0.2"/>
  <cols>
    <col min="1" max="1" width="24.140625" style="3" customWidth="1"/>
    <col min="2" max="2" width="78.42578125" style="3" customWidth="1"/>
    <col min="3" max="3" width="12.42578125" style="3" customWidth="1"/>
    <col min="4" max="4" width="15" style="3" customWidth="1"/>
    <col min="5" max="5" width="14.85546875" style="3" customWidth="1"/>
    <col min="6" max="6" width="14.42578125" style="3" customWidth="1"/>
    <col min="7" max="16384" width="9.140625" style="3"/>
  </cols>
  <sheetData>
    <row r="2" spans="1:6" x14ac:dyDescent="0.2">
      <c r="A2" s="1"/>
      <c r="B2" s="2" t="s">
        <v>170</v>
      </c>
    </row>
    <row r="3" spans="1:6" ht="38.25" x14ac:dyDescent="0.2">
      <c r="A3" s="4" t="s">
        <v>1</v>
      </c>
      <c r="B3" s="5" t="s">
        <v>2</v>
      </c>
      <c r="C3" s="4" t="s">
        <v>120</v>
      </c>
      <c r="D3" s="5" t="s">
        <v>3</v>
      </c>
    </row>
    <row r="4" spans="1:6" s="23" customFormat="1" x14ac:dyDescent="0.2">
      <c r="A4" s="156" t="s">
        <v>171</v>
      </c>
      <c r="B4" s="157" t="s">
        <v>172</v>
      </c>
      <c r="C4" s="59">
        <v>1998</v>
      </c>
      <c r="D4" s="158">
        <v>230856</v>
      </c>
      <c r="E4" s="56"/>
      <c r="F4" s="69"/>
    </row>
    <row r="5" spans="1:6" s="23" customFormat="1" x14ac:dyDescent="0.2">
      <c r="A5" s="145" t="s">
        <v>171</v>
      </c>
      <c r="B5" s="159" t="s">
        <v>173</v>
      </c>
      <c r="C5" s="59"/>
      <c r="D5" s="160">
        <v>-82162</v>
      </c>
      <c r="E5" s="56"/>
      <c r="F5" s="69"/>
    </row>
    <row r="6" spans="1:6" s="161" customFormat="1" ht="13.5" thickBot="1" x14ac:dyDescent="0.25">
      <c r="A6" s="156" t="s">
        <v>174</v>
      </c>
      <c r="B6" s="157" t="s">
        <v>175</v>
      </c>
      <c r="C6" s="156"/>
      <c r="D6" s="158">
        <v>51646</v>
      </c>
      <c r="F6" s="162"/>
    </row>
    <row r="7" spans="1:6" s="23" customFormat="1" ht="13.5" thickBot="1" x14ac:dyDescent="0.25">
      <c r="A7" s="163" t="s">
        <v>4</v>
      </c>
      <c r="B7" s="164"/>
      <c r="C7" s="107"/>
      <c r="D7" s="165">
        <f>SUM(D4:D6)</f>
        <v>200340</v>
      </c>
    </row>
    <row r="8" spans="1:6" x14ac:dyDescent="0.2">
      <c r="A8" s="1"/>
      <c r="B8" s="10"/>
    </row>
    <row r="9" spans="1:6" x14ac:dyDescent="0.2">
      <c r="A9" s="1"/>
      <c r="B9" s="2" t="s">
        <v>14</v>
      </c>
    </row>
    <row r="10" spans="1:6" ht="51" x14ac:dyDescent="0.2">
      <c r="A10" s="11" t="s">
        <v>1</v>
      </c>
      <c r="B10" s="12" t="s">
        <v>2</v>
      </c>
      <c r="C10" s="11" t="s">
        <v>120</v>
      </c>
      <c r="D10" s="11" t="s">
        <v>5</v>
      </c>
      <c r="E10" s="11" t="s">
        <v>6</v>
      </c>
      <c r="F10" s="11" t="s">
        <v>7</v>
      </c>
    </row>
    <row r="11" spans="1:6" s="23" customFormat="1" ht="15.75" customHeight="1" thickBot="1" x14ac:dyDescent="0.25">
      <c r="A11" s="62"/>
      <c r="B11" s="166"/>
      <c r="C11" s="61"/>
      <c r="D11" s="28"/>
      <c r="E11" s="28"/>
      <c r="F11" s="27"/>
    </row>
    <row r="12" spans="1:6" ht="18" customHeight="1" thickBot="1" x14ac:dyDescent="0.25">
      <c r="A12" s="13" t="s">
        <v>8</v>
      </c>
      <c r="B12" s="14"/>
      <c r="C12" s="15"/>
      <c r="D12" s="16">
        <f>SUM(D11:D11)</f>
        <v>0</v>
      </c>
      <c r="E12" s="17">
        <f>SUM(E11:E11)</f>
        <v>0</v>
      </c>
      <c r="F12" s="18">
        <f>D12+E12</f>
        <v>0</v>
      </c>
    </row>
    <row r="13" spans="1:6" x14ac:dyDescent="0.2">
      <c r="A13" s="1"/>
      <c r="B13" s="10"/>
      <c r="D13" s="19"/>
      <c r="E13" s="19"/>
      <c r="F13" s="19"/>
    </row>
    <row r="14" spans="1:6" x14ac:dyDescent="0.2">
      <c r="A14" s="1"/>
      <c r="B14" s="2" t="s">
        <v>9</v>
      </c>
    </row>
    <row r="15" spans="1:6" ht="38.25" x14ac:dyDescent="0.2">
      <c r="A15" s="48" t="s">
        <v>1</v>
      </c>
      <c r="B15" s="49" t="s">
        <v>9</v>
      </c>
      <c r="C15" s="50" t="s">
        <v>120</v>
      </c>
      <c r="D15" s="50" t="s">
        <v>3</v>
      </c>
    </row>
    <row r="16" spans="1:6" s="56" customFormat="1" x14ac:dyDescent="0.2">
      <c r="A16" s="167" t="s">
        <v>171</v>
      </c>
      <c r="B16" s="119" t="s">
        <v>172</v>
      </c>
      <c r="C16" s="167"/>
      <c r="D16" s="168">
        <f>+D4+D5</f>
        <v>148694</v>
      </c>
    </row>
    <row r="17" spans="1:6" s="161" customFormat="1" ht="13.5" thickBot="1" x14ac:dyDescent="0.25">
      <c r="A17" s="156" t="s">
        <v>174</v>
      </c>
      <c r="B17" s="157" t="s">
        <v>175</v>
      </c>
      <c r="C17" s="156"/>
      <c r="D17" s="168">
        <v>51646</v>
      </c>
      <c r="F17" s="162"/>
    </row>
    <row r="18" spans="1:6" ht="13.5" thickBot="1" x14ac:dyDescent="0.25">
      <c r="A18" s="21" t="s">
        <v>15</v>
      </c>
      <c r="B18" s="22"/>
      <c r="C18" s="23"/>
      <c r="D18" s="169">
        <f>+D16+D17</f>
        <v>200340</v>
      </c>
    </row>
    <row r="19" spans="1:6" s="23" customFormat="1" x14ac:dyDescent="0.2">
      <c r="A19" s="25"/>
      <c r="B19" s="26"/>
      <c r="D19" s="36"/>
    </row>
    <row r="20" spans="1:6" s="23" customFormat="1" x14ac:dyDescent="0.2">
      <c r="A20" s="25"/>
      <c r="B20" s="26"/>
      <c r="D20" s="36"/>
    </row>
    <row r="21" spans="1:6" s="23" customFormat="1" x14ac:dyDescent="0.2">
      <c r="A21" s="25"/>
      <c r="B21" s="26"/>
      <c r="D21" s="36"/>
    </row>
    <row r="22" spans="1:6" s="23" customFormat="1" x14ac:dyDescent="0.2">
      <c r="A22" s="25"/>
      <c r="B22" s="26"/>
      <c r="D22" s="36"/>
    </row>
    <row r="23" spans="1:6" s="23" customFormat="1" x14ac:dyDescent="0.2">
      <c r="A23" s="25"/>
      <c r="B23" s="26"/>
      <c r="D23" s="36"/>
    </row>
    <row r="24" spans="1:6" s="23" customFormat="1" x14ac:dyDescent="0.2">
      <c r="A24" s="25"/>
      <c r="B24" s="26"/>
      <c r="D24" s="36"/>
    </row>
    <row r="25" spans="1:6" s="23" customFormat="1" x14ac:dyDescent="0.2">
      <c r="A25" s="25"/>
      <c r="B25" s="26"/>
      <c r="D25" s="36"/>
    </row>
    <row r="26" spans="1:6" s="23" customFormat="1" x14ac:dyDescent="0.2">
      <c r="A26" s="25"/>
      <c r="B26" s="26"/>
      <c r="D26" s="36"/>
    </row>
    <row r="27" spans="1:6" x14ac:dyDescent="0.2">
      <c r="A27" s="1"/>
      <c r="B27" s="10"/>
    </row>
    <row r="28" spans="1:6" x14ac:dyDescent="0.2">
      <c r="A28" s="1"/>
      <c r="B28" s="10"/>
    </row>
    <row r="31" spans="1:6" x14ac:dyDescent="0.2">
      <c r="A31" s="1"/>
      <c r="B31" s="10"/>
    </row>
    <row r="32" spans="1:6" x14ac:dyDescent="0.2">
      <c r="A32" s="1"/>
      <c r="B32" s="10"/>
    </row>
    <row r="33" spans="1:2" x14ac:dyDescent="0.2">
      <c r="A33" s="1"/>
      <c r="B33" s="10"/>
    </row>
    <row r="34" spans="1:2" x14ac:dyDescent="0.2">
      <c r="A34" s="1"/>
      <c r="B34" s="10"/>
    </row>
  </sheetData>
  <pageMargins left="0.27559055118110237" right="0.23622047244094491" top="0.98425196850393704" bottom="0.98425196850393704" header="0.51181102362204722" footer="0.51181102362204722"/>
  <pageSetup paperSize="9" scale="85" orientation="landscape" r:id="rId1"/>
  <headerFooter alignWithMargins="0">
    <oddHeader>&amp;LCONSUNTIVO 2017
&amp;CRIEPILOGO CONTRIBUTI CONTO CAPITALE  ASL AL&amp;R&amp;"Arial,Grassetto"REGIONE PIEMONTE
ASL AL</oddHeader>
    <oddFooter>&amp;L&amp;"Arial,Grassetto Corsivo"30/04/2019&amp;R&amp;P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2:F28"/>
  <sheetViews>
    <sheetView tabSelected="1" showWhiteSpace="0" view="pageBreakPreview" topLeftCell="B1" zoomScale="60" zoomScaleNormal="100" workbookViewId="0">
      <selection activeCell="J11" sqref="J11"/>
    </sheetView>
  </sheetViews>
  <sheetFormatPr defaultRowHeight="12.75" x14ac:dyDescent="0.2"/>
  <cols>
    <col min="1" max="1" width="16.140625" style="3" customWidth="1"/>
    <col min="2" max="2" width="75.28515625" style="3" customWidth="1"/>
    <col min="3" max="3" width="14" style="3" customWidth="1"/>
    <col min="4" max="4" width="16.140625" style="3" customWidth="1"/>
    <col min="5" max="5" width="18.85546875" style="3" customWidth="1"/>
    <col min="6" max="6" width="14.42578125" style="3" customWidth="1"/>
    <col min="7" max="16384" width="9.140625" style="3"/>
  </cols>
  <sheetData>
    <row r="2" spans="1:6" x14ac:dyDescent="0.2">
      <c r="A2" s="1"/>
      <c r="B2" s="2" t="s">
        <v>11</v>
      </c>
    </row>
    <row r="3" spans="1:6" ht="51.75" thickBot="1" x14ac:dyDescent="0.25">
      <c r="A3" s="4"/>
      <c r="B3" s="5"/>
      <c r="C3" s="4" t="s">
        <v>176</v>
      </c>
      <c r="D3" s="5" t="s">
        <v>3</v>
      </c>
    </row>
    <row r="4" spans="1:6" ht="13.5" thickBot="1" x14ac:dyDescent="0.25">
      <c r="A4" s="6" t="s">
        <v>4</v>
      </c>
      <c r="B4" s="7"/>
      <c r="C4" s="107"/>
      <c r="D4" s="55">
        <f>+'contib regc cap as2007 eprec-21'!D7</f>
        <v>200340</v>
      </c>
      <c r="E4" s="31"/>
    </row>
    <row r="5" spans="1:6" x14ac:dyDescent="0.2">
      <c r="A5" s="1"/>
      <c r="B5" s="10"/>
    </row>
    <row r="6" spans="1:6" x14ac:dyDescent="0.2">
      <c r="A6" s="1"/>
      <c r="B6" s="2" t="s">
        <v>14</v>
      </c>
    </row>
    <row r="7" spans="1:6" ht="39" thickBot="1" x14ac:dyDescent="0.25">
      <c r="A7" s="11"/>
      <c r="B7" s="12"/>
      <c r="C7" s="11"/>
      <c r="D7" s="11" t="s">
        <v>5</v>
      </c>
      <c r="E7" s="11" t="s">
        <v>6</v>
      </c>
      <c r="F7" s="11" t="s">
        <v>13</v>
      </c>
    </row>
    <row r="8" spans="1:6" ht="18" customHeight="1" thickBot="1" x14ac:dyDescent="0.25">
      <c r="A8" s="13" t="s">
        <v>8</v>
      </c>
      <c r="B8" s="14"/>
      <c r="C8" s="15"/>
      <c r="D8" s="47"/>
      <c r="E8" s="126">
        <f>+'contib regc cap as2007 eprec-21'!F12</f>
        <v>0</v>
      </c>
      <c r="F8" s="127">
        <f>+E8+D8</f>
        <v>0</v>
      </c>
    </row>
    <row r="9" spans="1:6" x14ac:dyDescent="0.2">
      <c r="A9" s="1"/>
      <c r="B9" s="10"/>
      <c r="D9" s="19"/>
      <c r="E9" s="19"/>
      <c r="F9" s="19"/>
    </row>
    <row r="10" spans="1:6" x14ac:dyDescent="0.2">
      <c r="A10" s="1"/>
      <c r="B10" s="2" t="s">
        <v>9</v>
      </c>
    </row>
    <row r="11" spans="1:6" ht="13.5" thickBot="1" x14ac:dyDescent="0.25">
      <c r="A11" s="1"/>
      <c r="B11" s="10"/>
      <c r="D11" s="19"/>
    </row>
    <row r="12" spans="1:6" ht="13.5" thickBot="1" x14ac:dyDescent="0.25">
      <c r="A12" s="21" t="s">
        <v>15</v>
      </c>
      <c r="B12" s="22"/>
      <c r="C12" s="23"/>
      <c r="D12" s="127">
        <f>+D4-F8</f>
        <v>200340</v>
      </c>
    </row>
    <row r="13" spans="1:6" s="23" customFormat="1" x14ac:dyDescent="0.2">
      <c r="A13" s="25"/>
      <c r="B13" s="26"/>
      <c r="D13" s="36"/>
    </row>
    <row r="14" spans="1:6" s="23" customFormat="1" x14ac:dyDescent="0.2">
      <c r="A14" s="25"/>
      <c r="B14" s="26"/>
      <c r="D14" s="36"/>
    </row>
    <row r="15" spans="1:6" s="23" customFormat="1" x14ac:dyDescent="0.2">
      <c r="A15" s="25"/>
      <c r="B15" s="26"/>
      <c r="D15" s="55"/>
    </row>
    <row r="16" spans="1:6" s="23" customFormat="1" x14ac:dyDescent="0.2">
      <c r="A16" s="25"/>
      <c r="B16" s="26"/>
      <c r="D16" s="36"/>
    </row>
    <row r="17" spans="1:4" s="23" customFormat="1" x14ac:dyDescent="0.2">
      <c r="A17" s="25"/>
      <c r="B17" s="26"/>
      <c r="D17" s="36"/>
    </row>
    <row r="18" spans="1:4" s="23" customFormat="1" x14ac:dyDescent="0.2">
      <c r="A18" s="25"/>
      <c r="B18" s="26"/>
      <c r="D18" s="36"/>
    </row>
    <row r="19" spans="1:4" s="23" customFormat="1" x14ac:dyDescent="0.2">
      <c r="A19" s="25"/>
      <c r="B19" s="26"/>
      <c r="D19" s="36"/>
    </row>
    <row r="20" spans="1:4" s="23" customFormat="1" x14ac:dyDescent="0.2">
      <c r="A20" s="25"/>
      <c r="B20" s="26"/>
      <c r="D20" s="36"/>
    </row>
    <row r="21" spans="1:4" x14ac:dyDescent="0.2">
      <c r="A21" s="1"/>
      <c r="B21" s="10"/>
    </row>
    <row r="22" spans="1:4" x14ac:dyDescent="0.2">
      <c r="A22" s="1"/>
      <c r="B22" s="10"/>
    </row>
    <row r="25" spans="1:4" x14ac:dyDescent="0.2">
      <c r="A25" s="1"/>
      <c r="B25" s="10"/>
    </row>
    <row r="26" spans="1:4" x14ac:dyDescent="0.2">
      <c r="A26" s="1"/>
      <c r="B26" s="10"/>
    </row>
    <row r="27" spans="1:4" x14ac:dyDescent="0.2">
      <c r="A27" s="1"/>
      <c r="B27" s="10"/>
    </row>
    <row r="28" spans="1:4" x14ac:dyDescent="0.2">
      <c r="A28" s="1"/>
      <c r="B28" s="10"/>
    </row>
  </sheetData>
  <pageMargins left="0.27559055118110237" right="0.23622047244094491" top="0.98425196850393704" bottom="0.98425196850393704" header="0.51181102362204722" footer="0.51181102362204722"/>
  <pageSetup paperSize="9" scale="85" orientation="landscape" r:id="rId1"/>
  <headerFooter alignWithMargins="0">
    <oddHeader>&amp;LCONSUNTIVO 2017
&amp;CRIEPILOGO CONTRIBUTI CONTO CAPITALE  ASL AL&amp;R&amp;"Arial,Grassetto"REGIONE PIEMONTE
ASL AL</oddHeader>
    <oddFooter>&amp;L&amp;"Arial,Grassetto Corsivo"30/04/2019&amp;R&amp;P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33"/>
  <sheetViews>
    <sheetView tabSelected="1" view="pageBreakPreview" topLeftCell="B1" zoomScale="60" zoomScaleNormal="100" workbookViewId="0">
      <selection activeCell="J11" sqref="J11"/>
    </sheetView>
  </sheetViews>
  <sheetFormatPr defaultRowHeight="12.75" x14ac:dyDescent="0.2"/>
  <cols>
    <col min="1" max="1" width="19.5703125" style="3" customWidth="1"/>
    <col min="2" max="2" width="75.28515625" style="3" customWidth="1"/>
    <col min="3" max="3" width="14" style="3" customWidth="1"/>
    <col min="4" max="4" width="16.140625" style="3" customWidth="1"/>
    <col min="5" max="5" width="18.85546875" style="3" customWidth="1"/>
    <col min="6" max="6" width="14.42578125" style="3" customWidth="1"/>
    <col min="7" max="16384" width="9.140625" style="3"/>
  </cols>
  <sheetData>
    <row r="2" spans="1:7" x14ac:dyDescent="0.2">
      <c r="A2" s="1"/>
      <c r="B2" s="2" t="s">
        <v>17</v>
      </c>
    </row>
    <row r="3" spans="1:7" ht="51" x14ac:dyDescent="0.2">
      <c r="A3" s="4" t="s">
        <v>1</v>
      </c>
      <c r="B3" s="5" t="s">
        <v>2</v>
      </c>
      <c r="C3" s="4">
        <v>2017</v>
      </c>
      <c r="D3" s="5" t="s">
        <v>3</v>
      </c>
    </row>
    <row r="4" spans="1:7" x14ac:dyDescent="0.2">
      <c r="A4" s="43"/>
      <c r="B4" s="43"/>
      <c r="C4" s="44"/>
      <c r="D4" s="45"/>
      <c r="E4" s="31"/>
    </row>
    <row r="5" spans="1:7" ht="13.5" thickBot="1" x14ac:dyDescent="0.25">
      <c r="A5" s="10"/>
      <c r="B5" s="10"/>
      <c r="D5" s="34"/>
    </row>
    <row r="6" spans="1:7" ht="13.5" thickBot="1" x14ac:dyDescent="0.25">
      <c r="A6" s="6" t="s">
        <v>4</v>
      </c>
      <c r="B6" s="7"/>
      <c r="C6" s="46"/>
      <c r="D6" s="40">
        <f>SUM(D4:D5)</f>
        <v>0</v>
      </c>
    </row>
    <row r="7" spans="1:7" x14ac:dyDescent="0.2">
      <c r="A7" s="1"/>
      <c r="B7" s="10"/>
    </row>
    <row r="8" spans="1:7" x14ac:dyDescent="0.2">
      <c r="A8" s="1"/>
      <c r="B8" s="2" t="s">
        <v>14</v>
      </c>
    </row>
    <row r="9" spans="1:7" ht="51" x14ac:dyDescent="0.2">
      <c r="A9" s="11" t="s">
        <v>1</v>
      </c>
      <c r="B9" s="12" t="s">
        <v>2</v>
      </c>
      <c r="C9" s="11">
        <v>2017</v>
      </c>
      <c r="D9" s="11" t="s">
        <v>5</v>
      </c>
      <c r="E9" s="11" t="s">
        <v>6</v>
      </c>
      <c r="F9" s="11" t="s">
        <v>7</v>
      </c>
    </row>
    <row r="10" spans="1:7" ht="21.75" customHeight="1" thickBot="1" x14ac:dyDescent="0.25">
      <c r="A10" s="1"/>
      <c r="B10" s="10"/>
      <c r="D10" s="19">
        <v>0</v>
      </c>
      <c r="E10" s="19"/>
      <c r="F10" s="9"/>
    </row>
    <row r="11" spans="1:7" ht="18" customHeight="1" thickBot="1" x14ac:dyDescent="0.25">
      <c r="A11" s="13" t="s">
        <v>8</v>
      </c>
      <c r="B11" s="14"/>
      <c r="C11" s="15"/>
      <c r="D11" s="47">
        <f>SUM(D10:D10)</f>
        <v>0</v>
      </c>
      <c r="E11" s="47">
        <f>SUM(E10:E10)</f>
        <v>0</v>
      </c>
      <c r="F11" s="47">
        <f>SUM(F10:F10)</f>
        <v>0</v>
      </c>
      <c r="G11" s="31"/>
    </row>
    <row r="12" spans="1:7" x14ac:dyDescent="0.2">
      <c r="A12" s="1"/>
      <c r="B12" s="10"/>
      <c r="D12" s="19"/>
      <c r="E12" s="19"/>
      <c r="F12" s="19"/>
    </row>
    <row r="13" spans="1:7" x14ac:dyDescent="0.2">
      <c r="A13" s="1"/>
      <c r="B13" s="2" t="s">
        <v>9</v>
      </c>
    </row>
    <row r="14" spans="1:7" ht="51" x14ac:dyDescent="0.2">
      <c r="A14" s="48" t="s">
        <v>1</v>
      </c>
      <c r="B14" s="49" t="s">
        <v>9</v>
      </c>
      <c r="C14" s="50">
        <v>2017</v>
      </c>
      <c r="D14" s="50" t="s">
        <v>3</v>
      </c>
    </row>
    <row r="15" spans="1:7" x14ac:dyDescent="0.2">
      <c r="A15" s="43"/>
      <c r="B15" s="43"/>
      <c r="C15" s="44"/>
      <c r="D15" s="45"/>
      <c r="E15" s="31"/>
    </row>
    <row r="16" spans="1:7" ht="13.5" thickBot="1" x14ac:dyDescent="0.25">
      <c r="A16" s="51"/>
      <c r="B16" s="52"/>
      <c r="C16" s="44"/>
      <c r="D16" s="45"/>
      <c r="E16" s="31"/>
    </row>
    <row r="17" spans="1:5" ht="13.5" thickBot="1" x14ac:dyDescent="0.25">
      <c r="A17" s="21" t="s">
        <v>15</v>
      </c>
      <c r="B17" s="22"/>
      <c r="C17" s="23"/>
      <c r="D17" s="53">
        <f>SUM(D15:D16)</f>
        <v>0</v>
      </c>
      <c r="E17" s="31"/>
    </row>
    <row r="18" spans="1:5" s="23" customFormat="1" x14ac:dyDescent="0.2">
      <c r="A18" s="25"/>
      <c r="B18" s="26"/>
      <c r="D18" s="54"/>
    </row>
    <row r="19" spans="1:5" s="23" customFormat="1" x14ac:dyDescent="0.2">
      <c r="A19" s="25"/>
      <c r="B19" s="26"/>
      <c r="D19" s="36"/>
    </row>
    <row r="20" spans="1:5" s="23" customFormat="1" x14ac:dyDescent="0.2">
      <c r="A20" s="25"/>
      <c r="B20" s="26"/>
      <c r="D20" s="55"/>
    </row>
    <row r="21" spans="1:5" s="23" customFormat="1" x14ac:dyDescent="0.2">
      <c r="A21" s="25"/>
      <c r="B21" s="26"/>
      <c r="D21" s="36"/>
    </row>
    <row r="22" spans="1:5" s="23" customFormat="1" x14ac:dyDescent="0.2">
      <c r="A22" s="25"/>
      <c r="B22" s="26"/>
      <c r="D22" s="36"/>
    </row>
    <row r="23" spans="1:5" s="23" customFormat="1" x14ac:dyDescent="0.2">
      <c r="A23" s="25"/>
      <c r="B23" s="26"/>
      <c r="D23" s="36"/>
    </row>
    <row r="24" spans="1:5" s="23" customFormat="1" x14ac:dyDescent="0.2">
      <c r="A24" s="25"/>
      <c r="B24" s="26"/>
      <c r="D24" s="36"/>
    </row>
    <row r="25" spans="1:5" s="23" customFormat="1" x14ac:dyDescent="0.2">
      <c r="A25" s="25"/>
      <c r="B25" s="26"/>
      <c r="D25" s="36"/>
    </row>
    <row r="26" spans="1:5" x14ac:dyDescent="0.2">
      <c r="A26" s="1"/>
      <c r="B26" s="10"/>
    </row>
    <row r="27" spans="1:5" x14ac:dyDescent="0.2">
      <c r="A27" s="1"/>
      <c r="B27" s="10"/>
    </row>
    <row r="30" spans="1:5" x14ac:dyDescent="0.2">
      <c r="A30" s="1"/>
      <c r="B30" s="10"/>
    </row>
    <row r="31" spans="1:5" x14ac:dyDescent="0.2">
      <c r="A31" s="1"/>
      <c r="B31" s="10"/>
    </row>
    <row r="32" spans="1:5" x14ac:dyDescent="0.2">
      <c r="A32" s="1"/>
      <c r="B32" s="10"/>
    </row>
    <row r="33" spans="1:2" x14ac:dyDescent="0.2">
      <c r="A33" s="1"/>
      <c r="B33" s="10"/>
    </row>
  </sheetData>
  <pageMargins left="0.27559055118110237" right="0.23622047244094491" top="0.98425196850393704" bottom="0.98425196850393704" header="0.51181102362204722" footer="0.51181102362204722"/>
  <pageSetup paperSize="9" scale="85" orientation="landscape" r:id="rId1"/>
  <headerFooter alignWithMargins="0">
    <oddHeader>&amp;LCONSUNTIVO 2017
&amp;CRIEPILOGO CONTRIBUTI CONTO CAPITALE  ASL AL&amp;R&amp;"Arial,Grassetto"REGIONE PIEMONTE
ASL AL</oddHeader>
    <oddFooter>&amp;L&amp;"Arial,Grassetto Corsivo"30/04/2019&amp;R&amp;P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34"/>
  <sheetViews>
    <sheetView tabSelected="1" view="pageBreakPreview" topLeftCell="A10" zoomScale="60" zoomScaleNormal="100" workbookViewId="0">
      <selection activeCell="J11" sqref="J11"/>
    </sheetView>
  </sheetViews>
  <sheetFormatPr defaultRowHeight="12.75" x14ac:dyDescent="0.2"/>
  <cols>
    <col min="1" max="1" width="19.5703125" style="3" customWidth="1"/>
    <col min="2" max="2" width="75.28515625" style="3" customWidth="1"/>
    <col min="3" max="3" width="14" style="3" customWidth="1"/>
    <col min="4" max="4" width="16.140625" style="3" customWidth="1"/>
    <col min="5" max="5" width="18.85546875" style="3" customWidth="1"/>
    <col min="6" max="6" width="14.42578125" style="3" customWidth="1"/>
    <col min="7" max="16384" width="9.140625" style="3"/>
  </cols>
  <sheetData>
    <row r="2" spans="1:7" x14ac:dyDescent="0.2">
      <c r="A2" s="1"/>
      <c r="B2" s="2" t="s">
        <v>21</v>
      </c>
    </row>
    <row r="3" spans="1:7" ht="51" x14ac:dyDescent="0.2">
      <c r="A3" s="4" t="s">
        <v>1</v>
      </c>
      <c r="B3" s="5" t="s">
        <v>2</v>
      </c>
      <c r="C3" s="4">
        <v>2016</v>
      </c>
      <c r="D3" s="5" t="s">
        <v>3</v>
      </c>
    </row>
    <row r="4" spans="1:7" ht="52.9" customHeight="1" x14ac:dyDescent="0.2">
      <c r="A4" s="43" t="s">
        <v>22</v>
      </c>
      <c r="B4" s="52" t="s">
        <v>23</v>
      </c>
      <c r="C4" s="44"/>
      <c r="D4" s="45">
        <v>536510.39</v>
      </c>
      <c r="E4" s="31"/>
    </row>
    <row r="5" spans="1:7" ht="13.5" thickBot="1" x14ac:dyDescent="0.25">
      <c r="A5" s="10"/>
      <c r="B5" s="10"/>
      <c r="D5" s="34"/>
    </row>
    <row r="6" spans="1:7" ht="13.5" thickBot="1" x14ac:dyDescent="0.25">
      <c r="A6" s="6" t="s">
        <v>4</v>
      </c>
      <c r="B6" s="7"/>
      <c r="C6" s="46"/>
      <c r="D6" s="40">
        <f>SUM(D4:D5)</f>
        <v>536510.39</v>
      </c>
    </row>
    <row r="7" spans="1:7" x14ac:dyDescent="0.2">
      <c r="A7" s="1"/>
      <c r="B7" s="10"/>
    </row>
    <row r="8" spans="1:7" x14ac:dyDescent="0.2">
      <c r="A8" s="1"/>
      <c r="B8" s="2" t="s">
        <v>14</v>
      </c>
    </row>
    <row r="9" spans="1:7" ht="51" x14ac:dyDescent="0.2">
      <c r="A9" s="11" t="s">
        <v>1</v>
      </c>
      <c r="B9" s="12" t="s">
        <v>2</v>
      </c>
      <c r="C9" s="11">
        <v>2016</v>
      </c>
      <c r="D9" s="11" t="s">
        <v>5</v>
      </c>
      <c r="E9" s="11" t="s">
        <v>6</v>
      </c>
      <c r="F9" s="11" t="s">
        <v>7</v>
      </c>
    </row>
    <row r="10" spans="1:7" ht="21.75" customHeight="1" thickBot="1" x14ac:dyDescent="0.25">
      <c r="A10" s="1"/>
      <c r="B10" s="10"/>
      <c r="D10" s="19">
        <v>0</v>
      </c>
      <c r="E10" s="19"/>
      <c r="F10" s="9"/>
    </row>
    <row r="11" spans="1:7" ht="18" customHeight="1" thickBot="1" x14ac:dyDescent="0.25">
      <c r="A11" s="13" t="s">
        <v>8</v>
      </c>
      <c r="B11" s="14"/>
      <c r="C11" s="15"/>
      <c r="D11" s="47">
        <f>SUM(D10:D10)</f>
        <v>0</v>
      </c>
      <c r="E11" s="47">
        <f>SUM(E10:E10)</f>
        <v>0</v>
      </c>
      <c r="F11" s="47">
        <f>SUM(F10:F10)</f>
        <v>0</v>
      </c>
      <c r="G11" s="31"/>
    </row>
    <row r="12" spans="1:7" x14ac:dyDescent="0.2">
      <c r="A12" s="1"/>
      <c r="B12" s="10"/>
      <c r="D12" s="19"/>
      <c r="E12" s="19"/>
      <c r="F12" s="19"/>
    </row>
    <row r="13" spans="1:7" x14ac:dyDescent="0.2">
      <c r="A13" s="1"/>
      <c r="B13" s="2" t="s">
        <v>9</v>
      </c>
    </row>
    <row r="14" spans="1:7" ht="51" x14ac:dyDescent="0.2">
      <c r="A14" s="48" t="s">
        <v>1</v>
      </c>
      <c r="B14" s="49" t="s">
        <v>9</v>
      </c>
      <c r="C14" s="50">
        <v>2016</v>
      </c>
      <c r="D14" s="50" t="s">
        <v>3</v>
      </c>
    </row>
    <row r="15" spans="1:7" s="23" customFormat="1" ht="51" x14ac:dyDescent="0.2">
      <c r="A15" s="43" t="s">
        <v>22</v>
      </c>
      <c r="B15" s="52" t="s">
        <v>24</v>
      </c>
      <c r="C15" s="44"/>
      <c r="D15" s="45">
        <v>536510.39</v>
      </c>
      <c r="E15" s="56"/>
    </row>
    <row r="16" spans="1:7" x14ac:dyDescent="0.2">
      <c r="A16" s="51"/>
      <c r="B16" s="52"/>
      <c r="C16" s="44"/>
      <c r="D16" s="45"/>
      <c r="E16" s="31"/>
    </row>
    <row r="17" spans="1:5" s="23" customFormat="1" ht="13.5" thickBot="1" x14ac:dyDescent="0.25">
      <c r="A17" s="57"/>
      <c r="B17" s="58"/>
      <c r="C17" s="59"/>
      <c r="D17" s="60"/>
    </row>
    <row r="18" spans="1:5" ht="13.5" thickBot="1" x14ac:dyDescent="0.25">
      <c r="A18" s="21" t="s">
        <v>10</v>
      </c>
      <c r="B18" s="22"/>
      <c r="C18" s="23"/>
      <c r="D18" s="53">
        <f>SUM(D15:D17)</f>
        <v>536510.39</v>
      </c>
      <c r="E18" s="31"/>
    </row>
    <row r="19" spans="1:5" s="23" customFormat="1" x14ac:dyDescent="0.2">
      <c r="A19" s="25"/>
      <c r="B19" s="26"/>
      <c r="D19" s="54"/>
    </row>
    <row r="20" spans="1:5" s="23" customFormat="1" x14ac:dyDescent="0.2">
      <c r="A20" s="25"/>
      <c r="B20" s="26"/>
      <c r="D20" s="36"/>
    </row>
    <row r="21" spans="1:5" s="23" customFormat="1" x14ac:dyDescent="0.2">
      <c r="A21" s="25"/>
      <c r="B21" s="26"/>
      <c r="D21" s="55"/>
    </row>
    <row r="22" spans="1:5" s="23" customFormat="1" x14ac:dyDescent="0.2">
      <c r="A22" s="25"/>
      <c r="B22" s="26"/>
      <c r="D22" s="36"/>
    </row>
    <row r="23" spans="1:5" s="23" customFormat="1" x14ac:dyDescent="0.2">
      <c r="A23" s="25"/>
      <c r="B23" s="26"/>
      <c r="D23" s="36"/>
    </row>
    <row r="24" spans="1:5" s="23" customFormat="1" x14ac:dyDescent="0.2">
      <c r="A24" s="25"/>
      <c r="B24" s="26"/>
      <c r="D24" s="36"/>
    </row>
    <row r="25" spans="1:5" s="23" customFormat="1" x14ac:dyDescent="0.2">
      <c r="A25" s="25"/>
      <c r="B25" s="26"/>
      <c r="D25" s="36"/>
    </row>
    <row r="26" spans="1:5" s="23" customFormat="1" x14ac:dyDescent="0.2">
      <c r="A26" s="25"/>
      <c r="B26" s="26"/>
      <c r="D26" s="36"/>
    </row>
    <row r="27" spans="1:5" x14ac:dyDescent="0.2">
      <c r="A27" s="1"/>
      <c r="B27" s="10"/>
    </row>
    <row r="28" spans="1:5" x14ac:dyDescent="0.2">
      <c r="A28" s="1"/>
      <c r="B28" s="10"/>
    </row>
    <row r="31" spans="1:5" x14ac:dyDescent="0.2">
      <c r="A31" s="1"/>
      <c r="B31" s="10"/>
    </row>
    <row r="32" spans="1:5" x14ac:dyDescent="0.2">
      <c r="A32" s="1"/>
      <c r="B32" s="10"/>
    </row>
    <row r="33" spans="1:2" x14ac:dyDescent="0.2">
      <c r="A33" s="1"/>
      <c r="B33" s="10"/>
    </row>
    <row r="34" spans="1:2" x14ac:dyDescent="0.2">
      <c r="A34" s="1"/>
      <c r="B34" s="10"/>
    </row>
  </sheetData>
  <pageMargins left="0.27559055118110237" right="0.23622047244094491" top="0.98425196850393704" bottom="0.98425196850393704" header="0.51181102362204722" footer="0.51181102362204722"/>
  <pageSetup paperSize="9" scale="85" orientation="landscape" r:id="rId1"/>
  <headerFooter alignWithMargins="0">
    <oddHeader>&amp;LCONSUNTIVO 2017
&amp;CRIEPILOGO CONTRIBUTI CONTO CAPITALE  ASL AL&amp;R&amp;"Arial,Grassetto"REGIONE PIEMONTE
ASL AL</oddHeader>
    <oddFooter>&amp;L&amp;"Arial,Grassetto Corsivo"30/04/2019&amp;R&amp;P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34"/>
  <sheetViews>
    <sheetView tabSelected="1" view="pageLayout" topLeftCell="A7" zoomScaleNormal="100" workbookViewId="0">
      <selection activeCell="J11" sqref="J11"/>
    </sheetView>
  </sheetViews>
  <sheetFormatPr defaultRowHeight="12.75" x14ac:dyDescent="0.2"/>
  <cols>
    <col min="1" max="1" width="19.5703125" style="3" customWidth="1"/>
    <col min="2" max="2" width="75.28515625" style="3" customWidth="1"/>
    <col min="3" max="3" width="14" style="3" customWidth="1"/>
    <col min="4" max="4" width="16.140625" style="3" customWidth="1"/>
    <col min="5" max="5" width="18.85546875" style="3" customWidth="1"/>
    <col min="6" max="6" width="14.42578125" style="3" customWidth="1"/>
    <col min="7" max="16384" width="9.140625" style="3"/>
  </cols>
  <sheetData>
    <row r="2" spans="1:7" x14ac:dyDescent="0.2">
      <c r="A2" s="1"/>
      <c r="B2" s="2" t="s">
        <v>25</v>
      </c>
    </row>
    <row r="3" spans="1:7" ht="38.25" x14ac:dyDescent="0.2">
      <c r="A3" s="4" t="s">
        <v>1</v>
      </c>
      <c r="B3" s="5" t="s">
        <v>2</v>
      </c>
      <c r="C3" s="4">
        <v>2015</v>
      </c>
      <c r="D3" s="5" t="s">
        <v>3</v>
      </c>
    </row>
    <row r="4" spans="1:7" x14ac:dyDescent="0.2">
      <c r="A4" s="51"/>
      <c r="B4" s="52"/>
      <c r="C4" s="44"/>
      <c r="D4" s="45"/>
      <c r="E4" s="31"/>
    </row>
    <row r="5" spans="1:7" ht="13.5" thickBot="1" x14ac:dyDescent="0.25">
      <c r="A5" s="10"/>
      <c r="B5" s="10"/>
      <c r="D5" s="34"/>
    </row>
    <row r="6" spans="1:7" ht="13.5" thickBot="1" x14ac:dyDescent="0.25">
      <c r="A6" s="6" t="s">
        <v>4</v>
      </c>
      <c r="B6" s="7"/>
      <c r="C6" s="46"/>
      <c r="D6" s="9">
        <f>SUM(D4:D5)</f>
        <v>0</v>
      </c>
    </row>
    <row r="7" spans="1:7" x14ac:dyDescent="0.2">
      <c r="A7" s="1"/>
      <c r="B7" s="10"/>
    </row>
    <row r="8" spans="1:7" x14ac:dyDescent="0.2">
      <c r="A8" s="1"/>
      <c r="B8" s="2" t="s">
        <v>14</v>
      </c>
    </row>
    <row r="9" spans="1:7" ht="51" x14ac:dyDescent="0.2">
      <c r="A9" s="11" t="s">
        <v>1</v>
      </c>
      <c r="B9" s="12" t="s">
        <v>2</v>
      </c>
      <c r="C9" s="11">
        <v>2015</v>
      </c>
      <c r="D9" s="11" t="s">
        <v>5</v>
      </c>
      <c r="E9" s="11" t="s">
        <v>6</v>
      </c>
      <c r="F9" s="11" t="s">
        <v>7</v>
      </c>
    </row>
    <row r="10" spans="1:7" ht="13.5" thickBot="1" x14ac:dyDescent="0.25">
      <c r="A10" s="1"/>
      <c r="B10" s="10"/>
      <c r="D10" s="19">
        <v>0</v>
      </c>
      <c r="E10" s="19"/>
      <c r="F10" s="9"/>
    </row>
    <row r="11" spans="1:7" ht="18" customHeight="1" thickBot="1" x14ac:dyDescent="0.25">
      <c r="A11" s="13" t="s">
        <v>8</v>
      </c>
      <c r="B11" s="14"/>
      <c r="C11" s="15"/>
      <c r="D11" s="47">
        <f>SUM(D10:D10)</f>
        <v>0</v>
      </c>
      <c r="E11" s="47">
        <f>SUM(E10:E10)</f>
        <v>0</v>
      </c>
      <c r="F11" s="47">
        <f>SUM(F10:F10)</f>
        <v>0</v>
      </c>
      <c r="G11" s="31"/>
    </row>
    <row r="12" spans="1:7" x14ac:dyDescent="0.2">
      <c r="A12" s="1"/>
      <c r="B12" s="10"/>
      <c r="D12" s="19"/>
      <c r="E12" s="19"/>
      <c r="F12" s="19"/>
    </row>
    <row r="13" spans="1:7" x14ac:dyDescent="0.2">
      <c r="A13" s="1"/>
      <c r="B13" s="2" t="s">
        <v>9</v>
      </c>
    </row>
    <row r="14" spans="1:7" ht="51" x14ac:dyDescent="0.2">
      <c r="A14" s="48" t="s">
        <v>1</v>
      </c>
      <c r="B14" s="49" t="s">
        <v>9</v>
      </c>
      <c r="C14" s="50">
        <v>2015</v>
      </c>
      <c r="D14" s="50" t="s">
        <v>3</v>
      </c>
    </row>
    <row r="15" spans="1:7" s="23" customFormat="1" x14ac:dyDescent="0.2">
      <c r="A15" s="61"/>
      <c r="B15" s="62"/>
      <c r="C15" s="59"/>
      <c r="D15" s="63"/>
      <c r="E15" s="56"/>
    </row>
    <row r="16" spans="1:7" x14ac:dyDescent="0.2">
      <c r="A16" s="51"/>
      <c r="B16" s="52"/>
      <c r="C16" s="44"/>
      <c r="D16" s="45"/>
      <c r="E16" s="31"/>
    </row>
    <row r="17" spans="1:5" s="23" customFormat="1" ht="13.5" thickBot="1" x14ac:dyDescent="0.25">
      <c r="A17" s="57"/>
      <c r="B17" s="58"/>
      <c r="C17" s="59"/>
      <c r="D17" s="60"/>
    </row>
    <row r="18" spans="1:5" ht="13.5" thickBot="1" x14ac:dyDescent="0.25">
      <c r="A18" s="21" t="s">
        <v>15</v>
      </c>
      <c r="B18" s="22"/>
      <c r="C18" s="23"/>
      <c r="D18" s="64">
        <f>SUM(D15:D17)</f>
        <v>0</v>
      </c>
      <c r="E18" s="31"/>
    </row>
    <row r="19" spans="1:5" s="23" customFormat="1" x14ac:dyDescent="0.2">
      <c r="A19" s="25"/>
      <c r="B19" s="26"/>
      <c r="D19" s="54"/>
    </row>
    <row r="20" spans="1:5" s="23" customFormat="1" x14ac:dyDescent="0.2">
      <c r="A20" s="25"/>
      <c r="B20" s="26"/>
      <c r="D20" s="36"/>
    </row>
    <row r="21" spans="1:5" s="23" customFormat="1" x14ac:dyDescent="0.2">
      <c r="A21" s="25"/>
      <c r="B21" s="26"/>
      <c r="D21" s="55"/>
    </row>
    <row r="22" spans="1:5" s="23" customFormat="1" x14ac:dyDescent="0.2">
      <c r="A22" s="25"/>
      <c r="B22" s="26"/>
      <c r="D22" s="36"/>
    </row>
    <row r="23" spans="1:5" s="23" customFormat="1" x14ac:dyDescent="0.2">
      <c r="A23" s="25"/>
      <c r="B23" s="26"/>
      <c r="D23" s="36"/>
    </row>
    <row r="24" spans="1:5" s="23" customFormat="1" x14ac:dyDescent="0.2">
      <c r="A24" s="25"/>
      <c r="B24" s="26"/>
      <c r="D24" s="36"/>
    </row>
    <row r="25" spans="1:5" s="23" customFormat="1" x14ac:dyDescent="0.2">
      <c r="A25" s="25"/>
      <c r="B25" s="26"/>
      <c r="D25" s="36"/>
    </row>
    <row r="26" spans="1:5" s="23" customFormat="1" x14ac:dyDescent="0.2">
      <c r="A26" s="25"/>
      <c r="B26" s="26"/>
      <c r="D26" s="36"/>
    </row>
    <row r="27" spans="1:5" x14ac:dyDescent="0.2">
      <c r="A27" s="1"/>
      <c r="B27" s="10"/>
    </row>
    <row r="28" spans="1:5" x14ac:dyDescent="0.2">
      <c r="A28" s="1"/>
      <c r="B28" s="10"/>
    </row>
    <row r="31" spans="1:5" x14ac:dyDescent="0.2">
      <c r="A31" s="1"/>
      <c r="B31" s="10"/>
    </row>
    <row r="32" spans="1:5" x14ac:dyDescent="0.2">
      <c r="A32" s="1"/>
      <c r="B32" s="10"/>
    </row>
    <row r="33" spans="1:2" x14ac:dyDescent="0.2">
      <c r="A33" s="1"/>
      <c r="B33" s="10"/>
    </row>
    <row r="34" spans="1:2" x14ac:dyDescent="0.2">
      <c r="A34" s="1"/>
      <c r="B34" s="10"/>
    </row>
  </sheetData>
  <pageMargins left="0.27559055118110237" right="0.23622047244094491" top="0.98425196850393704" bottom="0.98425196850393704" header="0.51181102362204722" footer="0.51181102362204722"/>
  <pageSetup paperSize="9" scale="85" orientation="landscape" r:id="rId1"/>
  <headerFooter alignWithMargins="0">
    <oddHeader>&amp;LCONSUNTIVO 2017
&amp;CRIEPILOGO CONTRIBUTI CONTO CAPITALE  ASL AL&amp;R&amp;"Arial,Grassetto"REGIONE PIEMONTE
ASL AL</oddHeader>
    <oddFooter>&amp;L&amp;"Arial,Grassetto Corsivo"30/04/2019&amp;R&amp;P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34"/>
  <sheetViews>
    <sheetView tabSelected="1" view="pageBreakPreview" zoomScale="60" zoomScaleNormal="100" workbookViewId="0">
      <selection activeCell="J11" sqref="J11"/>
    </sheetView>
  </sheetViews>
  <sheetFormatPr defaultRowHeight="12.75" x14ac:dyDescent="0.2"/>
  <cols>
    <col min="1" max="1" width="19.5703125" style="3" customWidth="1"/>
    <col min="2" max="2" width="75.28515625" style="3" customWidth="1"/>
    <col min="3" max="3" width="14" style="3" customWidth="1"/>
    <col min="4" max="4" width="16.140625" style="3" customWidth="1"/>
    <col min="5" max="5" width="18.85546875" style="3" customWidth="1"/>
    <col min="6" max="6" width="14.42578125" style="3" customWidth="1"/>
    <col min="7" max="16384" width="9.140625" style="3"/>
  </cols>
  <sheetData>
    <row r="2" spans="1:7" x14ac:dyDescent="0.2">
      <c r="A2" s="1"/>
      <c r="B2" s="2" t="s">
        <v>26</v>
      </c>
    </row>
    <row r="3" spans="1:7" ht="51" x14ac:dyDescent="0.2">
      <c r="A3" s="4" t="s">
        <v>1</v>
      </c>
      <c r="B3" s="5" t="s">
        <v>2</v>
      </c>
      <c r="C3" s="4">
        <v>2014</v>
      </c>
      <c r="D3" s="5" t="s">
        <v>3</v>
      </c>
    </row>
    <row r="4" spans="1:7" x14ac:dyDescent="0.2">
      <c r="A4" s="51"/>
      <c r="B4" s="52"/>
      <c r="C4" s="44"/>
      <c r="D4" s="45"/>
      <c r="E4" s="31"/>
    </row>
    <row r="5" spans="1:7" ht="13.5" thickBot="1" x14ac:dyDescent="0.25">
      <c r="A5" s="10"/>
      <c r="B5" s="10"/>
      <c r="D5" s="34"/>
    </row>
    <row r="6" spans="1:7" ht="13.5" thickBot="1" x14ac:dyDescent="0.25">
      <c r="A6" s="6" t="s">
        <v>4</v>
      </c>
      <c r="B6" s="7"/>
      <c r="C6" s="46"/>
      <c r="D6" s="9">
        <f>SUM(D4:D5)</f>
        <v>0</v>
      </c>
    </row>
    <row r="7" spans="1:7" x14ac:dyDescent="0.2">
      <c r="A7" s="1"/>
      <c r="B7" s="10"/>
    </row>
    <row r="8" spans="1:7" x14ac:dyDescent="0.2">
      <c r="A8" s="1"/>
      <c r="B8" s="2" t="s">
        <v>14</v>
      </c>
    </row>
    <row r="9" spans="1:7" ht="51" x14ac:dyDescent="0.2">
      <c r="A9" s="11" t="s">
        <v>1</v>
      </c>
      <c r="B9" s="12" t="s">
        <v>2</v>
      </c>
      <c r="C9" s="11">
        <v>2014</v>
      </c>
      <c r="D9" s="11" t="s">
        <v>5</v>
      </c>
      <c r="E9" s="11" t="s">
        <v>6</v>
      </c>
      <c r="F9" s="11" t="s">
        <v>7</v>
      </c>
    </row>
    <row r="10" spans="1:7" ht="13.5" thickBot="1" x14ac:dyDescent="0.25">
      <c r="A10" s="1"/>
      <c r="B10" s="10"/>
      <c r="D10" s="19">
        <v>0</v>
      </c>
      <c r="E10" s="19"/>
      <c r="F10" s="9"/>
    </row>
    <row r="11" spans="1:7" ht="18" customHeight="1" thickBot="1" x14ac:dyDescent="0.25">
      <c r="A11" s="13" t="s">
        <v>8</v>
      </c>
      <c r="B11" s="14"/>
      <c r="C11" s="15"/>
      <c r="D11" s="47">
        <f>SUM(D10:D10)</f>
        <v>0</v>
      </c>
      <c r="E11" s="47">
        <f>SUM(E10:E10)</f>
        <v>0</v>
      </c>
      <c r="F11" s="47">
        <f>SUM(F10:F10)</f>
        <v>0</v>
      </c>
      <c r="G11" s="31"/>
    </row>
    <row r="12" spans="1:7" x14ac:dyDescent="0.2">
      <c r="A12" s="1"/>
      <c r="B12" s="10"/>
      <c r="D12" s="19"/>
      <c r="E12" s="19"/>
      <c r="F12" s="19"/>
    </row>
    <row r="13" spans="1:7" x14ac:dyDescent="0.2">
      <c r="A13" s="1"/>
      <c r="B13" s="2" t="s">
        <v>9</v>
      </c>
    </row>
    <row r="14" spans="1:7" ht="51" x14ac:dyDescent="0.2">
      <c r="A14" s="48" t="s">
        <v>1</v>
      </c>
      <c r="B14" s="49" t="s">
        <v>9</v>
      </c>
      <c r="C14" s="50">
        <v>2014</v>
      </c>
      <c r="D14" s="50" t="s">
        <v>3</v>
      </c>
    </row>
    <row r="15" spans="1:7" s="23" customFormat="1" x14ac:dyDescent="0.2">
      <c r="A15" s="61"/>
      <c r="B15" s="62"/>
      <c r="C15" s="59"/>
      <c r="D15" s="63"/>
      <c r="E15" s="56"/>
    </row>
    <row r="16" spans="1:7" x14ac:dyDescent="0.2">
      <c r="A16" s="51"/>
      <c r="B16" s="52"/>
      <c r="C16" s="44"/>
      <c r="D16" s="45"/>
      <c r="E16" s="31"/>
    </row>
    <row r="17" spans="1:5" s="23" customFormat="1" ht="13.5" thickBot="1" x14ac:dyDescent="0.25">
      <c r="A17" s="57"/>
      <c r="B17" s="58"/>
      <c r="C17" s="59"/>
      <c r="D17" s="60"/>
    </row>
    <row r="18" spans="1:5" ht="13.5" thickBot="1" x14ac:dyDescent="0.25">
      <c r="A18" s="21" t="s">
        <v>10</v>
      </c>
      <c r="B18" s="22"/>
      <c r="C18" s="23"/>
      <c r="D18" s="64">
        <f>SUM(D15:D17)</f>
        <v>0</v>
      </c>
      <c r="E18" s="31"/>
    </row>
    <row r="19" spans="1:5" s="23" customFormat="1" x14ac:dyDescent="0.2">
      <c r="A19" s="25"/>
      <c r="B19" s="26"/>
      <c r="D19" s="54"/>
    </row>
    <row r="20" spans="1:5" s="23" customFormat="1" x14ac:dyDescent="0.2">
      <c r="A20" s="25"/>
      <c r="B20" s="26"/>
      <c r="D20" s="36"/>
    </row>
    <row r="21" spans="1:5" s="23" customFormat="1" x14ac:dyDescent="0.2">
      <c r="A21" s="25"/>
      <c r="B21" s="26"/>
      <c r="D21" s="55"/>
    </row>
    <row r="22" spans="1:5" s="23" customFormat="1" x14ac:dyDescent="0.2">
      <c r="A22" s="25"/>
      <c r="B22" s="26"/>
      <c r="D22" s="36"/>
    </row>
    <row r="23" spans="1:5" s="23" customFormat="1" x14ac:dyDescent="0.2">
      <c r="A23" s="25"/>
      <c r="B23" s="26"/>
      <c r="D23" s="36"/>
    </row>
    <row r="24" spans="1:5" s="23" customFormat="1" x14ac:dyDescent="0.2">
      <c r="A24" s="25"/>
      <c r="B24" s="26"/>
      <c r="D24" s="36"/>
    </row>
    <row r="25" spans="1:5" s="23" customFormat="1" x14ac:dyDescent="0.2">
      <c r="A25" s="25"/>
      <c r="B25" s="26"/>
      <c r="D25" s="36"/>
    </row>
    <row r="26" spans="1:5" s="23" customFormat="1" x14ac:dyDescent="0.2">
      <c r="A26" s="25"/>
      <c r="B26" s="26"/>
      <c r="D26" s="36"/>
    </row>
    <row r="27" spans="1:5" x14ac:dyDescent="0.2">
      <c r="A27" s="1"/>
      <c r="B27" s="10"/>
    </row>
    <row r="28" spans="1:5" x14ac:dyDescent="0.2">
      <c r="A28" s="1"/>
      <c r="B28" s="10"/>
    </row>
    <row r="31" spans="1:5" x14ac:dyDescent="0.2">
      <c r="A31" s="1"/>
      <c r="B31" s="10"/>
    </row>
    <row r="32" spans="1:5" x14ac:dyDescent="0.2">
      <c r="A32" s="1"/>
      <c r="B32" s="10"/>
    </row>
    <row r="33" spans="1:2" x14ac:dyDescent="0.2">
      <c r="A33" s="1"/>
      <c r="B33" s="10"/>
    </row>
    <row r="34" spans="1:2" x14ac:dyDescent="0.2">
      <c r="A34" s="1"/>
      <c r="B34" s="10"/>
    </row>
  </sheetData>
  <pageMargins left="0.27559055118110237" right="0.23622047244094491" top="0.98425196850393704" bottom="0.98425196850393704" header="0.51181102362204722" footer="0.51181102362204722"/>
  <pageSetup paperSize="9" scale="85" orientation="landscape" r:id="rId1"/>
  <headerFooter alignWithMargins="0">
    <oddHeader>&amp;LCONSUNTIVO 2017
&amp;CRIEPILOGO CONTRIBUTI CONTO CAPITALE  ASL AL&amp;R&amp;"Arial,Grassetto"REGIONE PIEMONTE
ASL AL</oddHeader>
    <oddFooter>&amp;L&amp;"Arial,Grassetto Corsivo"30/04/2019&amp;R&amp;P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36"/>
  <sheetViews>
    <sheetView tabSelected="1" view="pageBreakPreview" topLeftCell="B11" zoomScale="60" zoomScaleNormal="100" workbookViewId="0">
      <selection activeCell="J11" sqref="J11"/>
    </sheetView>
  </sheetViews>
  <sheetFormatPr defaultRowHeight="12.75" x14ac:dyDescent="0.2"/>
  <cols>
    <col min="1" max="1" width="19.5703125" style="3" customWidth="1"/>
    <col min="2" max="2" width="75.28515625" style="3" customWidth="1"/>
    <col min="3" max="3" width="14" style="3" customWidth="1"/>
    <col min="4" max="4" width="16.140625" style="3" customWidth="1"/>
    <col min="5" max="5" width="18.85546875" style="3" customWidth="1"/>
    <col min="6" max="6" width="14.42578125" style="3" customWidth="1"/>
    <col min="7" max="16384" width="9.140625" style="3"/>
  </cols>
  <sheetData>
    <row r="2" spans="1:6" x14ac:dyDescent="0.2">
      <c r="A2" s="1"/>
      <c r="B2" s="2" t="s">
        <v>27</v>
      </c>
    </row>
    <row r="3" spans="1:6" ht="51" x14ac:dyDescent="0.2">
      <c r="A3" s="4" t="s">
        <v>1</v>
      </c>
      <c r="B3" s="5" t="s">
        <v>2</v>
      </c>
      <c r="C3" s="4">
        <v>2013</v>
      </c>
      <c r="D3" s="5" t="s">
        <v>3</v>
      </c>
    </row>
    <row r="4" spans="1:6" s="23" customFormat="1" ht="25.5" x14ac:dyDescent="0.2">
      <c r="A4" s="61" t="s">
        <v>28</v>
      </c>
      <c r="B4" s="62" t="s">
        <v>29</v>
      </c>
      <c r="C4" s="59"/>
      <c r="D4" s="63">
        <v>6594600</v>
      </c>
      <c r="E4" s="56"/>
    </row>
    <row r="5" spans="1:6" ht="25.5" x14ac:dyDescent="0.2">
      <c r="A5" s="51" t="s">
        <v>30</v>
      </c>
      <c r="B5" s="52" t="s">
        <v>31</v>
      </c>
      <c r="C5" s="44"/>
      <c r="D5" s="65">
        <v>16920.8</v>
      </c>
      <c r="E5" s="31"/>
    </row>
    <row r="6" spans="1:6" ht="13.5" thickBot="1" x14ac:dyDescent="0.25">
      <c r="A6" s="10"/>
      <c r="B6" s="10"/>
      <c r="D6" s="34"/>
    </row>
    <row r="7" spans="1:6" ht="13.5" thickBot="1" x14ac:dyDescent="0.25">
      <c r="A7" s="6" t="s">
        <v>4</v>
      </c>
      <c r="B7" s="7"/>
      <c r="C7" s="46"/>
      <c r="D7" s="66">
        <f>SUM(D4:D6)</f>
        <v>6611520.7999999998</v>
      </c>
    </row>
    <row r="8" spans="1:6" x14ac:dyDescent="0.2">
      <c r="A8" s="1"/>
      <c r="B8" s="10"/>
    </row>
    <row r="9" spans="1:6" x14ac:dyDescent="0.2">
      <c r="A9" s="1"/>
      <c r="B9" s="2" t="s">
        <v>14</v>
      </c>
    </row>
    <row r="10" spans="1:6" ht="51" x14ac:dyDescent="0.2">
      <c r="A10" s="11" t="s">
        <v>1</v>
      </c>
      <c r="B10" s="12" t="s">
        <v>2</v>
      </c>
      <c r="C10" s="11">
        <v>2013</v>
      </c>
      <c r="D10" s="11" t="s">
        <v>5</v>
      </c>
      <c r="E10" s="11" t="s">
        <v>6</v>
      </c>
      <c r="F10" s="11" t="s">
        <v>7</v>
      </c>
    </row>
    <row r="11" spans="1:6" s="23" customFormat="1" ht="25.5" x14ac:dyDescent="0.2">
      <c r="A11" s="51" t="s">
        <v>30</v>
      </c>
      <c r="B11" s="52" t="s">
        <v>31</v>
      </c>
      <c r="C11" s="59"/>
      <c r="D11" s="63">
        <v>16920.8</v>
      </c>
      <c r="E11" s="23">
        <v>0</v>
      </c>
      <c r="F11" s="28">
        <f>+D11+E11</f>
        <v>16920.8</v>
      </c>
    </row>
    <row r="12" spans="1:6" ht="13.5" thickBot="1" x14ac:dyDescent="0.25">
      <c r="A12" s="1"/>
      <c r="B12" s="10"/>
      <c r="D12" s="19">
        <v>0</v>
      </c>
      <c r="E12" s="19"/>
      <c r="F12" s="9"/>
    </row>
    <row r="13" spans="1:6" ht="18" customHeight="1" thickBot="1" x14ac:dyDescent="0.25">
      <c r="A13" s="13" t="s">
        <v>8</v>
      </c>
      <c r="B13" s="14"/>
      <c r="C13" s="15"/>
      <c r="D13" s="16">
        <f>SUM(D11:D12)</f>
        <v>16920.8</v>
      </c>
      <c r="E13" s="16">
        <f>SUM(E11:E12)</f>
        <v>0</v>
      </c>
      <c r="F13" s="16">
        <f>SUM(F11:F12)</f>
        <v>16920.8</v>
      </c>
    </row>
    <row r="14" spans="1:6" x14ac:dyDescent="0.2">
      <c r="A14" s="1"/>
      <c r="B14" s="10"/>
      <c r="D14" s="19"/>
      <c r="E14" s="19"/>
      <c r="F14" s="19"/>
    </row>
    <row r="15" spans="1:6" x14ac:dyDescent="0.2">
      <c r="A15" s="1"/>
      <c r="B15" s="2" t="s">
        <v>9</v>
      </c>
    </row>
    <row r="16" spans="1:6" ht="51" x14ac:dyDescent="0.2">
      <c r="A16" s="48" t="s">
        <v>1</v>
      </c>
      <c r="B16" s="49" t="s">
        <v>9</v>
      </c>
      <c r="C16" s="50">
        <v>2013</v>
      </c>
      <c r="D16" s="50" t="s">
        <v>3</v>
      </c>
    </row>
    <row r="17" spans="1:5" s="23" customFormat="1" ht="25.5" x14ac:dyDescent="0.2">
      <c r="A17" s="61" t="s">
        <v>28</v>
      </c>
      <c r="B17" s="62" t="s">
        <v>29</v>
      </c>
      <c r="C17" s="59"/>
      <c r="D17" s="63">
        <v>6594600</v>
      </c>
      <c r="E17" s="56"/>
    </row>
    <row r="18" spans="1:5" ht="25.5" x14ac:dyDescent="0.2">
      <c r="A18" s="51" t="s">
        <v>30</v>
      </c>
      <c r="B18" s="52" t="s">
        <v>31</v>
      </c>
      <c r="C18" s="44"/>
      <c r="D18" s="45">
        <f>+D5-F11</f>
        <v>0</v>
      </c>
      <c r="E18" s="31"/>
    </row>
    <row r="19" spans="1:5" s="23" customFormat="1" ht="13.5" thickBot="1" x14ac:dyDescent="0.25">
      <c r="A19" s="57"/>
      <c r="B19" s="58"/>
      <c r="C19" s="59"/>
      <c r="D19" s="60"/>
    </row>
    <row r="20" spans="1:5" ht="13.5" thickBot="1" x14ac:dyDescent="0.25">
      <c r="A20" s="21" t="s">
        <v>20</v>
      </c>
      <c r="B20" s="22"/>
      <c r="C20" s="23"/>
      <c r="D20" s="53">
        <f>SUM(D17:D19)</f>
        <v>6594600</v>
      </c>
    </row>
    <row r="21" spans="1:5" s="23" customFormat="1" x14ac:dyDescent="0.2">
      <c r="A21" s="25"/>
      <c r="B21" s="26"/>
      <c r="D21" s="54"/>
    </row>
    <row r="22" spans="1:5" s="23" customFormat="1" x14ac:dyDescent="0.2">
      <c r="A22" s="25"/>
      <c r="B22" s="26"/>
      <c r="D22" s="36"/>
    </row>
    <row r="23" spans="1:5" s="23" customFormat="1" x14ac:dyDescent="0.2">
      <c r="A23" s="25"/>
      <c r="B23" s="26"/>
      <c r="D23" s="55"/>
    </row>
    <row r="24" spans="1:5" s="23" customFormat="1" x14ac:dyDescent="0.2">
      <c r="A24" s="25"/>
      <c r="B24" s="26"/>
      <c r="D24" s="36"/>
    </row>
    <row r="25" spans="1:5" s="23" customFormat="1" x14ac:dyDescent="0.2">
      <c r="A25" s="25"/>
      <c r="B25" s="26"/>
      <c r="D25" s="36"/>
    </row>
    <row r="26" spans="1:5" s="23" customFormat="1" x14ac:dyDescent="0.2">
      <c r="A26" s="25"/>
      <c r="B26" s="26"/>
      <c r="D26" s="36"/>
    </row>
    <row r="27" spans="1:5" s="23" customFormat="1" x14ac:dyDescent="0.2">
      <c r="A27" s="25"/>
      <c r="B27" s="26"/>
      <c r="D27" s="36"/>
    </row>
    <row r="28" spans="1:5" s="23" customFormat="1" x14ac:dyDescent="0.2">
      <c r="A28" s="25"/>
      <c r="B28" s="26"/>
      <c r="D28" s="36"/>
    </row>
    <row r="29" spans="1:5" x14ac:dyDescent="0.2">
      <c r="A29" s="1"/>
      <c r="B29" s="10"/>
    </row>
    <row r="30" spans="1:5" x14ac:dyDescent="0.2">
      <c r="A30" s="1"/>
      <c r="B30" s="10"/>
    </row>
    <row r="33" spans="1:2" x14ac:dyDescent="0.2">
      <c r="A33" s="1"/>
      <c r="B33" s="10"/>
    </row>
    <row r="34" spans="1:2" x14ac:dyDescent="0.2">
      <c r="A34" s="1"/>
      <c r="B34" s="10"/>
    </row>
    <row r="35" spans="1:2" x14ac:dyDescent="0.2">
      <c r="A35" s="1"/>
      <c r="B35" s="10"/>
    </row>
    <row r="36" spans="1:2" x14ac:dyDescent="0.2">
      <c r="A36" s="1"/>
      <c r="B36" s="10"/>
    </row>
  </sheetData>
  <pageMargins left="0.27559055118110237" right="0.23622047244094491" top="0.98425196850393704" bottom="0.98425196850393704" header="0.51181102362204722" footer="0.51181102362204722"/>
  <pageSetup paperSize="9" scale="85" orientation="landscape" r:id="rId1"/>
  <headerFooter alignWithMargins="0">
    <oddHeader>&amp;LCONSUNTIVO 2017
&amp;CRIEPILOGO CONTRIBUTI CONTO CAPITALE  ASL AL&amp;R&amp;"Arial,Grassetto"REGIONE PIEMONTE
ASL AL</oddHeader>
    <oddFooter>&amp;L&amp;"Arial,Grassetto Corsivo"30/04/2019&amp;R&amp;P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33"/>
  <sheetViews>
    <sheetView tabSelected="1" view="pageBreakPreview" zoomScale="60" zoomScaleNormal="100" workbookViewId="0">
      <selection activeCell="J11" sqref="J11"/>
    </sheetView>
  </sheetViews>
  <sheetFormatPr defaultRowHeight="12.75" x14ac:dyDescent="0.2"/>
  <cols>
    <col min="1" max="1" width="19.5703125" style="3" customWidth="1"/>
    <col min="2" max="2" width="75.28515625" style="3" customWidth="1"/>
    <col min="3" max="3" width="14" style="3" customWidth="1"/>
    <col min="4" max="4" width="16.140625" style="3" customWidth="1"/>
    <col min="5" max="5" width="18.85546875" style="3" customWidth="1"/>
    <col min="6" max="6" width="14.42578125" style="3" customWidth="1"/>
    <col min="7" max="16384" width="9.140625" style="3"/>
  </cols>
  <sheetData>
    <row r="2" spans="1:7" x14ac:dyDescent="0.2">
      <c r="A2" s="1"/>
      <c r="B2" s="2" t="s">
        <v>32</v>
      </c>
    </row>
    <row r="3" spans="1:7" ht="51" x14ac:dyDescent="0.2">
      <c r="A3" s="4" t="s">
        <v>1</v>
      </c>
      <c r="B3" s="5" t="s">
        <v>2</v>
      </c>
      <c r="C3" s="4">
        <v>2012</v>
      </c>
      <c r="D3" s="5" t="s">
        <v>3</v>
      </c>
    </row>
    <row r="4" spans="1:7" s="23" customFormat="1" ht="31.5" customHeight="1" x14ac:dyDescent="0.2">
      <c r="A4" s="51" t="s">
        <v>33</v>
      </c>
      <c r="B4" s="52" t="s">
        <v>34</v>
      </c>
      <c r="C4" s="44"/>
      <c r="D4" s="67">
        <v>33022.29</v>
      </c>
      <c r="E4" s="56"/>
    </row>
    <row r="5" spans="1:7" ht="26.25" thickBot="1" x14ac:dyDescent="0.25">
      <c r="A5" s="51" t="s">
        <v>35</v>
      </c>
      <c r="B5" s="52" t="s">
        <v>36</v>
      </c>
      <c r="C5" s="44"/>
      <c r="D5" s="67">
        <v>1153247</v>
      </c>
      <c r="E5" s="56"/>
    </row>
    <row r="6" spans="1:7" ht="13.5" thickBot="1" x14ac:dyDescent="0.25">
      <c r="A6" s="6" t="s">
        <v>4</v>
      </c>
      <c r="B6" s="7"/>
      <c r="C6" s="46"/>
      <c r="D6" s="40">
        <f>SUM(D4:D5)</f>
        <v>1186269.29</v>
      </c>
    </row>
    <row r="7" spans="1:7" x14ac:dyDescent="0.2">
      <c r="A7" s="1"/>
      <c r="B7" s="10"/>
      <c r="D7" s="68"/>
    </row>
    <row r="8" spans="1:7" x14ac:dyDescent="0.2">
      <c r="A8" s="1"/>
      <c r="B8" s="2" t="s">
        <v>14</v>
      </c>
    </row>
    <row r="9" spans="1:7" ht="51" x14ac:dyDescent="0.2">
      <c r="A9" s="11" t="s">
        <v>1</v>
      </c>
      <c r="B9" s="12" t="s">
        <v>2</v>
      </c>
      <c r="C9" s="11">
        <v>2012</v>
      </c>
      <c r="D9" s="11" t="s">
        <v>5</v>
      </c>
      <c r="E9" s="11" t="s">
        <v>6</v>
      </c>
      <c r="F9" s="11" t="s">
        <v>7</v>
      </c>
    </row>
    <row r="10" spans="1:7" s="23" customFormat="1" ht="31.5" customHeight="1" thickBot="1" x14ac:dyDescent="0.25">
      <c r="A10" s="51" t="s">
        <v>33</v>
      </c>
      <c r="B10" s="52" t="s">
        <v>34</v>
      </c>
      <c r="C10" s="44"/>
      <c r="D10" s="44"/>
      <c r="E10" s="28">
        <v>17666</v>
      </c>
      <c r="F10" s="69">
        <f>+D10+E10</f>
        <v>17666</v>
      </c>
      <c r="G10" s="56"/>
    </row>
    <row r="11" spans="1:7" ht="18" customHeight="1" thickBot="1" x14ac:dyDescent="0.25">
      <c r="A11" s="13" t="s">
        <v>8</v>
      </c>
      <c r="B11" s="14"/>
      <c r="C11" s="15"/>
      <c r="D11" s="47">
        <f>SUM(D10:D10)</f>
        <v>0</v>
      </c>
      <c r="E11" s="16">
        <f>SUM(E10:E10)</f>
        <v>17666</v>
      </c>
      <c r="F11" s="16">
        <f>SUM(F10:F10)</f>
        <v>17666</v>
      </c>
    </row>
    <row r="12" spans="1:7" x14ac:dyDescent="0.2">
      <c r="A12" s="1"/>
      <c r="B12" s="10"/>
      <c r="D12" s="19"/>
      <c r="E12" s="19"/>
      <c r="F12" s="19"/>
    </row>
    <row r="13" spans="1:7" x14ac:dyDescent="0.2">
      <c r="A13" s="1"/>
      <c r="B13" s="2" t="s">
        <v>9</v>
      </c>
    </row>
    <row r="14" spans="1:7" ht="51" x14ac:dyDescent="0.2">
      <c r="A14" s="48" t="s">
        <v>1</v>
      </c>
      <c r="B14" s="49" t="s">
        <v>9</v>
      </c>
      <c r="C14" s="50">
        <v>2012</v>
      </c>
      <c r="D14" s="50" t="s">
        <v>3</v>
      </c>
    </row>
    <row r="15" spans="1:7" s="23" customFormat="1" ht="31.5" customHeight="1" x14ac:dyDescent="0.2">
      <c r="A15" s="51" t="s">
        <v>33</v>
      </c>
      <c r="B15" s="52" t="s">
        <v>34</v>
      </c>
      <c r="C15" s="44"/>
      <c r="D15" s="44">
        <f>+D4-F10</f>
        <v>15356.29</v>
      </c>
      <c r="E15" s="56"/>
    </row>
    <row r="16" spans="1:7" ht="26.25" thickBot="1" x14ac:dyDescent="0.25">
      <c r="A16" s="51" t="s">
        <v>35</v>
      </c>
      <c r="B16" s="52" t="s">
        <v>36</v>
      </c>
      <c r="C16" s="44"/>
      <c r="D16" s="44">
        <v>1153247</v>
      </c>
      <c r="E16" s="56"/>
    </row>
    <row r="17" spans="1:5" ht="13.5" thickBot="1" x14ac:dyDescent="0.25">
      <c r="A17" s="21" t="s">
        <v>10</v>
      </c>
      <c r="B17" s="22"/>
      <c r="C17" s="23"/>
      <c r="D17" s="16">
        <f>SUM(D15:D16)</f>
        <v>1168603.29</v>
      </c>
      <c r="E17" s="19"/>
    </row>
    <row r="18" spans="1:5" s="23" customFormat="1" x14ac:dyDescent="0.2">
      <c r="A18" s="25"/>
      <c r="B18" s="26"/>
      <c r="D18" s="54"/>
      <c r="E18" s="24"/>
    </row>
    <row r="19" spans="1:5" s="23" customFormat="1" x14ac:dyDescent="0.2">
      <c r="A19" s="25"/>
      <c r="B19" s="26"/>
      <c r="D19" s="36"/>
    </row>
    <row r="20" spans="1:5" s="23" customFormat="1" x14ac:dyDescent="0.2">
      <c r="A20" s="25"/>
      <c r="B20" s="26"/>
      <c r="D20" s="55"/>
    </row>
    <row r="21" spans="1:5" s="23" customFormat="1" x14ac:dyDescent="0.2">
      <c r="A21" s="25"/>
      <c r="B21" s="26"/>
      <c r="D21" s="36"/>
    </row>
    <row r="22" spans="1:5" s="23" customFormat="1" x14ac:dyDescent="0.2">
      <c r="A22" s="25"/>
      <c r="B22" s="26"/>
      <c r="D22" s="36"/>
    </row>
    <row r="23" spans="1:5" s="23" customFormat="1" x14ac:dyDescent="0.2">
      <c r="A23" s="25"/>
      <c r="B23" s="26"/>
      <c r="D23" s="36"/>
    </row>
    <row r="24" spans="1:5" s="23" customFormat="1" x14ac:dyDescent="0.2">
      <c r="A24" s="25"/>
      <c r="B24" s="26"/>
      <c r="D24" s="36"/>
    </row>
    <row r="25" spans="1:5" s="23" customFormat="1" x14ac:dyDescent="0.2">
      <c r="A25" s="25"/>
      <c r="B25" s="26"/>
      <c r="D25" s="36"/>
    </row>
    <row r="26" spans="1:5" x14ac:dyDescent="0.2">
      <c r="A26" s="1"/>
      <c r="B26" s="10"/>
    </row>
    <row r="27" spans="1:5" x14ac:dyDescent="0.2">
      <c r="A27" s="1"/>
      <c r="B27" s="10"/>
    </row>
    <row r="30" spans="1:5" x14ac:dyDescent="0.2">
      <c r="A30" s="1"/>
      <c r="B30" s="10"/>
    </row>
    <row r="31" spans="1:5" x14ac:dyDescent="0.2">
      <c r="A31" s="1"/>
      <c r="B31" s="10"/>
    </row>
    <row r="32" spans="1:5" x14ac:dyDescent="0.2">
      <c r="A32" s="1"/>
      <c r="B32" s="10"/>
    </row>
    <row r="33" spans="1:2" x14ac:dyDescent="0.2">
      <c r="A33" s="1"/>
      <c r="B33" s="10"/>
    </row>
  </sheetData>
  <pageMargins left="0.27559055118110237" right="0.23622047244094491" top="0.98425196850393704" bottom="0.98425196850393704" header="0.51181102362204722" footer="0.51181102362204722"/>
  <pageSetup paperSize="9" scale="85" orientation="landscape" r:id="rId1"/>
  <headerFooter alignWithMargins="0">
    <oddHeader>&amp;LCONSUNTIVO 2017
&amp;CRIEPILOGO CONTRIBUTI CONTO CAPITALE  ASL AL&amp;R&amp;"Arial,Grassetto"REGIONE PIEMONTE
ASL AL</oddHeader>
    <oddFooter>&amp;L&amp;"Arial,Grassetto Corsivo"30/04/2019&amp;R&amp;P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31"/>
  <sheetViews>
    <sheetView tabSelected="1" view="pageBreakPreview" topLeftCell="B1" zoomScale="60" zoomScaleNormal="100" workbookViewId="0">
      <selection activeCell="J11" sqref="J11"/>
    </sheetView>
  </sheetViews>
  <sheetFormatPr defaultRowHeight="12.75" x14ac:dyDescent="0.2"/>
  <cols>
    <col min="1" max="1" width="19.5703125" style="3" customWidth="1"/>
    <col min="2" max="2" width="75.28515625" style="3" customWidth="1"/>
    <col min="3" max="3" width="14" style="3" customWidth="1"/>
    <col min="4" max="4" width="16.140625" style="3" customWidth="1"/>
    <col min="5" max="5" width="18.85546875" style="3" customWidth="1"/>
    <col min="6" max="6" width="14.42578125" style="3" customWidth="1"/>
    <col min="7" max="16384" width="9.140625" style="3"/>
  </cols>
  <sheetData>
    <row r="2" spans="1:6" x14ac:dyDescent="0.2">
      <c r="A2" s="1"/>
      <c r="B2" s="2" t="s">
        <v>37</v>
      </c>
    </row>
    <row r="3" spans="1:6" ht="51" x14ac:dyDescent="0.2">
      <c r="A3" s="4" t="s">
        <v>1</v>
      </c>
      <c r="B3" s="5" t="s">
        <v>2</v>
      </c>
      <c r="C3" s="4">
        <v>2011</v>
      </c>
      <c r="D3" s="5" t="s">
        <v>3</v>
      </c>
    </row>
    <row r="4" spans="1:6" ht="13.5" thickBot="1" x14ac:dyDescent="0.25">
      <c r="A4" s="10"/>
      <c r="B4" s="10"/>
      <c r="D4" s="19"/>
    </row>
    <row r="5" spans="1:6" ht="13.5" thickBot="1" x14ac:dyDescent="0.25">
      <c r="A5" s="6" t="s">
        <v>4</v>
      </c>
      <c r="B5" s="7"/>
      <c r="C5" s="46"/>
      <c r="D5" s="9">
        <f>SUM(D4:D4)</f>
        <v>0</v>
      </c>
    </row>
    <row r="6" spans="1:6" x14ac:dyDescent="0.2">
      <c r="A6" s="1"/>
      <c r="B6" s="10"/>
    </row>
    <row r="7" spans="1:6" x14ac:dyDescent="0.2">
      <c r="A7" s="1"/>
      <c r="B7" s="2" t="s">
        <v>14</v>
      </c>
    </row>
    <row r="8" spans="1:6" ht="51" x14ac:dyDescent="0.2">
      <c r="A8" s="11" t="s">
        <v>1</v>
      </c>
      <c r="B8" s="12" t="s">
        <v>2</v>
      </c>
      <c r="C8" s="11">
        <v>2011</v>
      </c>
      <c r="D8" s="11" t="s">
        <v>5</v>
      </c>
      <c r="E8" s="11" t="s">
        <v>6</v>
      </c>
      <c r="F8" s="11" t="s">
        <v>7</v>
      </c>
    </row>
    <row r="9" spans="1:6" ht="13.5" thickBot="1" x14ac:dyDescent="0.25">
      <c r="A9" s="1"/>
      <c r="B9" s="10"/>
      <c r="D9" s="19">
        <v>0</v>
      </c>
      <c r="E9" s="19"/>
      <c r="F9" s="9"/>
    </row>
    <row r="10" spans="1:6" ht="18" customHeight="1" thickBot="1" x14ac:dyDescent="0.25">
      <c r="A10" s="13" t="s">
        <v>8</v>
      </c>
      <c r="B10" s="14"/>
      <c r="C10" s="15"/>
      <c r="D10" s="47">
        <f>SUM(D9:D9)</f>
        <v>0</v>
      </c>
      <c r="E10" s="47">
        <f>SUM(E9:E9)</f>
        <v>0</v>
      </c>
      <c r="F10" s="47">
        <f>SUM(F9:F9)</f>
        <v>0</v>
      </c>
    </row>
    <row r="11" spans="1:6" x14ac:dyDescent="0.2">
      <c r="A11" s="1"/>
      <c r="B11" s="10"/>
      <c r="D11" s="19"/>
      <c r="E11" s="19"/>
      <c r="F11" s="19"/>
    </row>
    <row r="12" spans="1:6" x14ac:dyDescent="0.2">
      <c r="A12" s="1"/>
      <c r="B12" s="2" t="s">
        <v>9</v>
      </c>
    </row>
    <row r="13" spans="1:6" ht="51" x14ac:dyDescent="0.2">
      <c r="A13" s="48" t="s">
        <v>1</v>
      </c>
      <c r="B13" s="49" t="s">
        <v>9</v>
      </c>
      <c r="C13" s="50">
        <v>2011</v>
      </c>
      <c r="D13" s="50" t="s">
        <v>3</v>
      </c>
    </row>
    <row r="14" spans="1:6" s="23" customFormat="1" ht="13.5" thickBot="1" x14ac:dyDescent="0.25">
      <c r="A14" s="57"/>
      <c r="B14" s="58"/>
      <c r="C14" s="59"/>
      <c r="D14" s="59"/>
    </row>
    <row r="15" spans="1:6" ht="13.5" thickBot="1" x14ac:dyDescent="0.25">
      <c r="A15" s="21" t="s">
        <v>20</v>
      </c>
      <c r="B15" s="22"/>
      <c r="C15" s="23"/>
      <c r="D15" s="47">
        <f>SUM(D14:D14)</f>
        <v>0</v>
      </c>
    </row>
    <row r="16" spans="1:6" s="23" customFormat="1" x14ac:dyDescent="0.2">
      <c r="A16" s="25"/>
      <c r="B16" s="26"/>
      <c r="D16" s="54"/>
    </row>
    <row r="17" spans="1:4" s="23" customFormat="1" x14ac:dyDescent="0.2">
      <c r="A17" s="25"/>
      <c r="B17" s="26"/>
      <c r="D17" s="36"/>
    </row>
    <row r="18" spans="1:4" s="23" customFormat="1" x14ac:dyDescent="0.2">
      <c r="A18" s="25"/>
      <c r="B18" s="26"/>
      <c r="D18" s="55"/>
    </row>
    <row r="19" spans="1:4" s="23" customFormat="1" x14ac:dyDescent="0.2">
      <c r="A19" s="25"/>
      <c r="B19" s="26"/>
      <c r="D19" s="36"/>
    </row>
    <row r="20" spans="1:4" s="23" customFormat="1" x14ac:dyDescent="0.2">
      <c r="A20" s="25"/>
      <c r="B20" s="26"/>
      <c r="D20" s="36"/>
    </row>
    <row r="21" spans="1:4" s="23" customFormat="1" x14ac:dyDescent="0.2">
      <c r="A21" s="25"/>
      <c r="B21" s="26"/>
      <c r="D21" s="36"/>
    </row>
    <row r="22" spans="1:4" s="23" customFormat="1" x14ac:dyDescent="0.2">
      <c r="A22" s="25"/>
      <c r="B22" s="26"/>
      <c r="D22" s="36"/>
    </row>
    <row r="23" spans="1:4" s="23" customFormat="1" x14ac:dyDescent="0.2">
      <c r="A23" s="25"/>
      <c r="B23" s="26"/>
      <c r="D23" s="36"/>
    </row>
    <row r="24" spans="1:4" x14ac:dyDescent="0.2">
      <c r="A24" s="1"/>
      <c r="B24" s="10"/>
    </row>
    <row r="25" spans="1:4" x14ac:dyDescent="0.2">
      <c r="A25" s="1"/>
      <c r="B25" s="10"/>
    </row>
    <row r="28" spans="1:4" x14ac:dyDescent="0.2">
      <c r="A28" s="1"/>
      <c r="B28" s="10"/>
    </row>
    <row r="29" spans="1:4" x14ac:dyDescent="0.2">
      <c r="A29" s="1"/>
      <c r="B29" s="10"/>
    </row>
    <row r="30" spans="1:4" x14ac:dyDescent="0.2">
      <c r="A30" s="1"/>
      <c r="B30" s="10"/>
    </row>
    <row r="31" spans="1:4" x14ac:dyDescent="0.2">
      <c r="A31" s="1"/>
      <c r="B31" s="10"/>
    </row>
  </sheetData>
  <pageMargins left="0.27559055118110237" right="0.23622047244094491" top="0.98425196850393704" bottom="0.98425196850393704" header="0.51181102362204722" footer="0.51181102362204722"/>
  <pageSetup paperSize="9" scale="85" orientation="landscape" r:id="rId1"/>
  <headerFooter alignWithMargins="0">
    <oddHeader>&amp;LCONSUNTIVO 2017
&amp;CRIEPILOGO CONTRIBUTI CONTO CAPITALE  ASL AL&amp;R&amp;"Arial,Grassetto"REGIONE PIEMONTE
ASL AL</oddHeader>
    <oddFooter>&amp;L&amp;"Arial,Grassetto Corsivo"30/04/2019&amp;R&amp;P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26</vt:i4>
      </vt:variant>
      <vt:variant>
        <vt:lpstr>Intervalli denominati</vt:lpstr>
      </vt:variant>
      <vt:variant>
        <vt:i4>2</vt:i4>
      </vt:variant>
    </vt:vector>
  </HeadingPairs>
  <TitlesOfParts>
    <vt:vector size="28" baseType="lpstr">
      <vt:lpstr>riepil. credi_cap. Reg TOT.</vt:lpstr>
      <vt:lpstr>cont. reg  c_capit asseg2018</vt:lpstr>
      <vt:lpstr>cont. reg  c_capit asseg2017 </vt:lpstr>
      <vt:lpstr>cont. reg  c_capit asseg2016</vt:lpstr>
      <vt:lpstr>cont. reg  c_capit asseg2015</vt:lpstr>
      <vt:lpstr>cont. reg  c_capit asseg2014 </vt:lpstr>
      <vt:lpstr>cont. reg  c_capit asseg2013</vt:lpstr>
      <vt:lpstr>cont. reg  c_capit asseg2012 </vt:lpstr>
      <vt:lpstr>cont. reg  c_capit asseg2011</vt:lpstr>
      <vt:lpstr>cont. reg  c_capit asseg2010AL</vt:lpstr>
      <vt:lpstr>cont. reg  c_capit asseg2009AL </vt:lpstr>
      <vt:lpstr>cont. reg  c_capit asseg2008AL </vt:lpstr>
      <vt:lpstr>riepil. credi_cap. Reg ASLA</vt:lpstr>
      <vt:lpstr>cont. reg  c_capit asseg2007-20</vt:lpstr>
      <vt:lpstr>cont .reg  c_capit asseg2006-20</vt:lpstr>
      <vt:lpstr>cont. reg  c_capit asseg2004-20</vt:lpstr>
      <vt:lpstr>cont. reg  c_capit asseg2002-20</vt:lpstr>
      <vt:lpstr>cont. reg cap ass_ 2001eprec-20</vt:lpstr>
      <vt:lpstr>riepilogo crediti C_cap. Reg.20</vt:lpstr>
      <vt:lpstr>cont. reg  c_capit asseg2007-22</vt:lpstr>
      <vt:lpstr>cont. reg  c_capit asseg2006-22</vt:lpstr>
      <vt:lpstr>cont. reg  c_capit asseg2005-22</vt:lpstr>
      <vt:lpstr>cont.reg  cap ass_ 2004eprec-22</vt:lpstr>
      <vt:lpstr>riepil. crediti C_cap. Regio-22</vt:lpstr>
      <vt:lpstr>contib regc cap as2007 eprec-21</vt:lpstr>
      <vt:lpstr>riepil. crediti C_cap. Regio-21</vt:lpstr>
      <vt:lpstr>'cont. reg  c_capit asseg2008AL '!Area_stampa</vt:lpstr>
      <vt:lpstr>'cont.reg  cap ass_ 2004eprec-22'!Area_stampa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sanAsl21_18</dc:creator>
  <cp:lastModifiedBy>farag</cp:lastModifiedBy>
  <cp:lastPrinted>2019-05-23T10:43:07Z</cp:lastPrinted>
  <dcterms:created xsi:type="dcterms:W3CDTF">2019-05-23T10:46:07Z</dcterms:created>
  <dcterms:modified xsi:type="dcterms:W3CDTF">2019-05-23T10:48:09Z</dcterms:modified>
</cp:coreProperties>
</file>